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work\ebrria\doubravovi\rozpočty\"/>
    </mc:Choice>
  </mc:AlternateContent>
  <bookViews>
    <workbookView xWindow="480" yWindow="105" windowWidth="12330" windowHeight="6975" activeTab="2"/>
  </bookViews>
  <sheets>
    <sheet name="KRYCÍ LIST" sheetId="1" r:id="rId1"/>
    <sheet name="REKAPITULACE" sheetId="2" r:id="rId2"/>
    <sheet name="POLOŽKY" sheetId="3" r:id="rId3"/>
  </sheets>
  <externalReferences>
    <externalReference r:id="rId4"/>
  </externalReferences>
  <definedNames>
    <definedName name="cisloobjektu">'[1]Krycí list'!$A$5</definedName>
    <definedName name="cislostavby">'[1]Krycí list'!$A$7</definedName>
    <definedName name="Dodavka">REKAPITULACE!$G$38</definedName>
    <definedName name="HSV">REKAPITULACE!$E$38</definedName>
    <definedName name="Mont">REKAPITULACE!$H$38</definedName>
    <definedName name="MONT2">'KRYCÍ LIST'!$H$38</definedName>
    <definedName name="nazevobjektu">'[1]Krycí list'!$C$5</definedName>
    <definedName name="nazevstavby">'[1]Krycí list'!$C$7</definedName>
    <definedName name="PSV">REKAPITULACE!$F$38</definedName>
  </definedNames>
  <calcPr calcId="152511"/>
</workbook>
</file>

<file path=xl/calcChain.xml><?xml version="1.0" encoding="utf-8"?>
<calcChain xmlns="http://schemas.openxmlformats.org/spreadsheetml/2006/main">
  <c r="E12" i="3" l="1"/>
  <c r="E66" i="3" l="1"/>
  <c r="I45" i="1" l="1"/>
  <c r="E143" i="3"/>
  <c r="E146" i="3" l="1"/>
  <c r="G146" i="3" s="1"/>
  <c r="BB146" i="3" s="1"/>
  <c r="G143" i="3"/>
  <c r="BB143" i="3" s="1"/>
  <c r="E129" i="3"/>
  <c r="G129" i="3" s="1"/>
  <c r="BB129" i="3" s="1"/>
  <c r="E133" i="3"/>
  <c r="G133" i="3" s="1"/>
  <c r="BB133" i="3" s="1"/>
  <c r="E126" i="3"/>
  <c r="G126" i="3" s="1"/>
  <c r="E57" i="3"/>
  <c r="G57" i="3" s="1"/>
  <c r="BA57" i="3" s="1"/>
  <c r="E50" i="3"/>
  <c r="G50" i="3" s="1"/>
  <c r="BA50" i="3" s="1"/>
  <c r="E43" i="3"/>
  <c r="G43" i="3" s="1"/>
  <c r="BA39" i="3"/>
  <c r="E34" i="3"/>
  <c r="G34" i="3" s="1"/>
  <c r="G37" i="3" s="1"/>
  <c r="E28" i="3"/>
  <c r="G28" i="3" s="1"/>
  <c r="BA28" i="3" s="1"/>
  <c r="E22" i="3"/>
  <c r="G22" i="3" s="1"/>
  <c r="BA22" i="3" s="1"/>
  <c r="E9" i="3"/>
  <c r="G9" i="3" s="1"/>
  <c r="G12" i="3"/>
  <c r="BA12" i="3" s="1"/>
  <c r="E16" i="3"/>
  <c r="G16" i="3" s="1"/>
  <c r="BA16" i="3" s="1"/>
  <c r="I37" i="1"/>
  <c r="H37" i="1"/>
  <c r="G37" i="1"/>
  <c r="F37" i="1"/>
  <c r="B37" i="1"/>
  <c r="I36" i="1"/>
  <c r="G36" i="1"/>
  <c r="F36" i="1"/>
  <c r="E36" i="1"/>
  <c r="B36" i="1"/>
  <c r="I35" i="1"/>
  <c r="G35" i="1"/>
  <c r="F35" i="1"/>
  <c r="E35" i="1"/>
  <c r="B35" i="1"/>
  <c r="I34" i="1"/>
  <c r="H34" i="1"/>
  <c r="G34" i="1"/>
  <c r="E34" i="1"/>
  <c r="B34" i="1"/>
  <c r="I33" i="1"/>
  <c r="H33" i="1"/>
  <c r="G33" i="1"/>
  <c r="E33" i="1"/>
  <c r="B33" i="1"/>
  <c r="I32" i="1"/>
  <c r="H32" i="1"/>
  <c r="G32" i="1"/>
  <c r="E32" i="1"/>
  <c r="B32" i="1"/>
  <c r="I31" i="1"/>
  <c r="H31" i="1"/>
  <c r="G31" i="1"/>
  <c r="E31" i="1"/>
  <c r="B31" i="1"/>
  <c r="I30" i="1"/>
  <c r="H30" i="1"/>
  <c r="G30" i="1"/>
  <c r="E30" i="1"/>
  <c r="B30" i="1"/>
  <c r="I29" i="1"/>
  <c r="H29" i="1"/>
  <c r="G29" i="1"/>
  <c r="E29" i="1"/>
  <c r="B29" i="1"/>
  <c r="I28" i="1"/>
  <c r="H28" i="1"/>
  <c r="G28" i="1"/>
  <c r="E28" i="1"/>
  <c r="B28" i="1"/>
  <c r="I27" i="1"/>
  <c r="H27" i="1"/>
  <c r="G27" i="1"/>
  <c r="E27" i="1"/>
  <c r="B27" i="1"/>
  <c r="I26" i="1"/>
  <c r="H26" i="1"/>
  <c r="G26" i="1"/>
  <c r="E26" i="1"/>
  <c r="B26" i="1"/>
  <c r="I25" i="1"/>
  <c r="H25" i="1"/>
  <c r="G25" i="1"/>
  <c r="E25" i="1"/>
  <c r="B25" i="1"/>
  <c r="I24" i="1"/>
  <c r="H24" i="1"/>
  <c r="G24" i="1"/>
  <c r="E24" i="1"/>
  <c r="B24" i="1"/>
  <c r="I23" i="1"/>
  <c r="H23" i="1"/>
  <c r="G23" i="1"/>
  <c r="E23" i="1"/>
  <c r="B23" i="1"/>
  <c r="I22" i="1"/>
  <c r="H22" i="1"/>
  <c r="G22" i="1"/>
  <c r="E22" i="1"/>
  <c r="B22" i="1"/>
  <c r="I21" i="1"/>
  <c r="H21" i="1"/>
  <c r="G21" i="1"/>
  <c r="E21" i="1"/>
  <c r="B21" i="1"/>
  <c r="I20" i="1"/>
  <c r="H20" i="1"/>
  <c r="G20" i="1"/>
  <c r="E20" i="1"/>
  <c r="B20" i="1"/>
  <c r="I19" i="1"/>
  <c r="H19" i="1"/>
  <c r="G19" i="1"/>
  <c r="E19" i="1"/>
  <c r="E38" i="1" s="1"/>
  <c r="B19" i="1"/>
  <c r="I18" i="1"/>
  <c r="H18" i="1"/>
  <c r="G18" i="1"/>
  <c r="F18" i="1"/>
  <c r="B18" i="1"/>
  <c r="I17" i="1"/>
  <c r="H17" i="1"/>
  <c r="G17" i="1"/>
  <c r="F17" i="1"/>
  <c r="B17" i="1"/>
  <c r="I16" i="1"/>
  <c r="H16" i="1"/>
  <c r="G16" i="1"/>
  <c r="F16" i="1"/>
  <c r="B16" i="1"/>
  <c r="I15" i="1"/>
  <c r="H15" i="1"/>
  <c r="G15" i="1"/>
  <c r="F15" i="1"/>
  <c r="B15" i="1"/>
  <c r="I14" i="1"/>
  <c r="H14" i="1"/>
  <c r="G14" i="1"/>
  <c r="F14" i="1"/>
  <c r="B14" i="1"/>
  <c r="I13" i="1"/>
  <c r="H13" i="1"/>
  <c r="G13" i="1"/>
  <c r="F13" i="1"/>
  <c r="B13" i="1"/>
  <c r="I12" i="1"/>
  <c r="H12" i="1"/>
  <c r="G12" i="1"/>
  <c r="F12" i="1"/>
  <c r="B12" i="1"/>
  <c r="I11" i="1"/>
  <c r="H11" i="1"/>
  <c r="G11" i="1"/>
  <c r="F11" i="1"/>
  <c r="B11" i="1"/>
  <c r="I10" i="1"/>
  <c r="H10" i="1"/>
  <c r="G10" i="1"/>
  <c r="F10" i="1"/>
  <c r="B10" i="1"/>
  <c r="I9" i="1"/>
  <c r="H9" i="1"/>
  <c r="G9" i="1"/>
  <c r="F9" i="1"/>
  <c r="B9" i="1"/>
  <c r="I8" i="1"/>
  <c r="H8" i="1"/>
  <c r="G8" i="1"/>
  <c r="F8" i="1"/>
  <c r="B8" i="1"/>
  <c r="I7" i="1"/>
  <c r="H7" i="1"/>
  <c r="G7" i="1"/>
  <c r="F7" i="1"/>
  <c r="B7" i="1"/>
  <c r="I37" i="2"/>
  <c r="H37" i="2"/>
  <c r="G37" i="2"/>
  <c r="F37" i="2"/>
  <c r="B37" i="2"/>
  <c r="I36" i="2"/>
  <c r="G36" i="2"/>
  <c r="F36" i="2"/>
  <c r="E36" i="2"/>
  <c r="B36" i="2"/>
  <c r="I35" i="2"/>
  <c r="G35" i="2"/>
  <c r="F35" i="2"/>
  <c r="E35" i="2"/>
  <c r="B35" i="2"/>
  <c r="I34" i="2"/>
  <c r="H34" i="2"/>
  <c r="G34" i="2"/>
  <c r="E34" i="2"/>
  <c r="B34" i="2"/>
  <c r="I33" i="2"/>
  <c r="H33" i="2"/>
  <c r="G33" i="2"/>
  <c r="E33" i="2"/>
  <c r="B33" i="2"/>
  <c r="I32" i="2"/>
  <c r="H32" i="2"/>
  <c r="G32" i="2"/>
  <c r="E32" i="2"/>
  <c r="B32" i="2"/>
  <c r="I31" i="2"/>
  <c r="H31" i="2"/>
  <c r="G31" i="2"/>
  <c r="E31" i="2"/>
  <c r="B31" i="2"/>
  <c r="I30" i="2"/>
  <c r="H30" i="2"/>
  <c r="G30" i="2"/>
  <c r="E30" i="2"/>
  <c r="B30" i="2"/>
  <c r="I29" i="2"/>
  <c r="H29" i="2"/>
  <c r="G29" i="2"/>
  <c r="E29" i="2"/>
  <c r="B29" i="2"/>
  <c r="I28" i="2"/>
  <c r="H28" i="2"/>
  <c r="G28" i="2"/>
  <c r="E28" i="2"/>
  <c r="B28" i="2"/>
  <c r="I27" i="2"/>
  <c r="H27" i="2"/>
  <c r="G27" i="2"/>
  <c r="E27" i="2"/>
  <c r="B27" i="2"/>
  <c r="I26" i="2"/>
  <c r="H26" i="2"/>
  <c r="G26" i="2"/>
  <c r="E26" i="2"/>
  <c r="B26" i="2"/>
  <c r="I25" i="2"/>
  <c r="H25" i="2"/>
  <c r="G25" i="2"/>
  <c r="E25" i="2"/>
  <c r="B25" i="2"/>
  <c r="I24" i="2"/>
  <c r="H24" i="2"/>
  <c r="G24" i="2"/>
  <c r="E24" i="2"/>
  <c r="B24" i="2"/>
  <c r="I23" i="2"/>
  <c r="H23" i="2"/>
  <c r="G23" i="2"/>
  <c r="E23" i="2"/>
  <c r="B23" i="2"/>
  <c r="I22" i="2"/>
  <c r="H22" i="2"/>
  <c r="G22" i="2"/>
  <c r="E22" i="2"/>
  <c r="B22" i="2"/>
  <c r="I21" i="2"/>
  <c r="H21" i="2"/>
  <c r="G21" i="2"/>
  <c r="E21" i="2"/>
  <c r="B21" i="2"/>
  <c r="I20" i="2"/>
  <c r="H20" i="2"/>
  <c r="G20" i="2"/>
  <c r="E20" i="2"/>
  <c r="B20" i="2"/>
  <c r="I19" i="2"/>
  <c r="H19" i="2"/>
  <c r="G19" i="2"/>
  <c r="E19" i="2"/>
  <c r="B19" i="2"/>
  <c r="I18" i="2"/>
  <c r="H18" i="2"/>
  <c r="G18" i="2"/>
  <c r="F18" i="2"/>
  <c r="B18" i="2"/>
  <c r="I17" i="2"/>
  <c r="H17" i="2"/>
  <c r="G17" i="2"/>
  <c r="F17" i="2"/>
  <c r="B17" i="2"/>
  <c r="I16" i="2"/>
  <c r="H16" i="2"/>
  <c r="G16" i="2"/>
  <c r="F16" i="2"/>
  <c r="B16" i="2"/>
  <c r="I15" i="2"/>
  <c r="H15" i="2"/>
  <c r="G15" i="2"/>
  <c r="F15" i="2"/>
  <c r="B15" i="2"/>
  <c r="I14" i="2"/>
  <c r="H14" i="2"/>
  <c r="G14" i="2"/>
  <c r="F14" i="2"/>
  <c r="B14" i="2"/>
  <c r="I13" i="2"/>
  <c r="H13" i="2"/>
  <c r="G13" i="2"/>
  <c r="F13" i="2"/>
  <c r="B13" i="2"/>
  <c r="I12" i="2"/>
  <c r="H12" i="2"/>
  <c r="G12" i="2"/>
  <c r="F12" i="2"/>
  <c r="B12" i="2"/>
  <c r="I11" i="2"/>
  <c r="H11" i="2"/>
  <c r="G11" i="2"/>
  <c r="F11" i="2"/>
  <c r="B11" i="2"/>
  <c r="I10" i="2"/>
  <c r="H10" i="2"/>
  <c r="G10" i="2"/>
  <c r="F10" i="2"/>
  <c r="B10" i="2"/>
  <c r="I9" i="2"/>
  <c r="H9" i="2"/>
  <c r="G9" i="2"/>
  <c r="F9" i="2"/>
  <c r="B9" i="2"/>
  <c r="I8" i="2"/>
  <c r="H8" i="2"/>
  <c r="G8" i="2"/>
  <c r="F8" i="2"/>
  <c r="B8" i="2"/>
  <c r="I7" i="2"/>
  <c r="H7" i="2"/>
  <c r="G7" i="2"/>
  <c r="F7" i="2"/>
  <c r="B7" i="2"/>
  <c r="C160" i="3"/>
  <c r="C157" i="3"/>
  <c r="BE155" i="3"/>
  <c r="BE157" i="3" s="1"/>
  <c r="BC155" i="3"/>
  <c r="BC157" i="3" s="1"/>
  <c r="BB155" i="3"/>
  <c r="BB157" i="3" s="1"/>
  <c r="BA155" i="3"/>
  <c r="BA157" i="3" s="1"/>
  <c r="G155" i="3"/>
  <c r="G157" i="3" s="1"/>
  <c r="C153" i="3"/>
  <c r="BE152" i="3"/>
  <c r="BE153" i="3" s="1"/>
  <c r="BC152" i="3"/>
  <c r="BC153" i="3" s="1"/>
  <c r="BB152" i="3"/>
  <c r="BB153" i="3" s="1"/>
  <c r="BA152" i="3"/>
  <c r="BA153" i="3" s="1"/>
  <c r="G152" i="3"/>
  <c r="BD152" i="3" s="1"/>
  <c r="BD153" i="3" s="1"/>
  <c r="C150" i="3"/>
  <c r="BE146" i="3"/>
  <c r="BD146" i="3"/>
  <c r="BC146" i="3"/>
  <c r="BA146" i="3"/>
  <c r="BE143" i="3"/>
  <c r="BD143" i="3"/>
  <c r="BC143" i="3"/>
  <c r="BA143" i="3"/>
  <c r="C141" i="3"/>
  <c r="BE138" i="3"/>
  <c r="BD138" i="3"/>
  <c r="BC138" i="3"/>
  <c r="BA138" i="3"/>
  <c r="G138" i="3"/>
  <c r="BB138" i="3" s="1"/>
  <c r="C136" i="3"/>
  <c r="BE133" i="3"/>
  <c r="BD133" i="3"/>
  <c r="BC133" i="3"/>
  <c r="BA133" i="3"/>
  <c r="BE132" i="3"/>
  <c r="BD132" i="3"/>
  <c r="BC132" i="3"/>
  <c r="BA132" i="3"/>
  <c r="BB132" i="3"/>
  <c r="BE129" i="3"/>
  <c r="BD129" i="3"/>
  <c r="BC129" i="3"/>
  <c r="BA129" i="3"/>
  <c r="BE126" i="3"/>
  <c r="BD126" i="3"/>
  <c r="BC126" i="3"/>
  <c r="BA126" i="3"/>
  <c r="C124" i="3"/>
  <c r="BE121" i="3"/>
  <c r="BE124" i="3" s="1"/>
  <c r="BD121" i="3"/>
  <c r="BD124" i="3" s="1"/>
  <c r="BC121" i="3"/>
  <c r="BC124" i="3" s="1"/>
  <c r="BA121" i="3"/>
  <c r="BA124" i="3" s="1"/>
  <c r="G121" i="3"/>
  <c r="BB121" i="3" s="1"/>
  <c r="BB124" i="3" s="1"/>
  <c r="C119" i="3"/>
  <c r="BE119" i="3"/>
  <c r="BD119" i="3"/>
  <c r="BC119" i="3"/>
  <c r="BA119" i="3"/>
  <c r="G119" i="3"/>
  <c r="C117" i="3"/>
  <c r="BE116" i="3"/>
  <c r="BD116" i="3"/>
  <c r="BC116" i="3"/>
  <c r="BA116" i="3"/>
  <c r="C114" i="3"/>
  <c r="BE113" i="3"/>
  <c r="BD113" i="3"/>
  <c r="BC113" i="3"/>
  <c r="BA113" i="3"/>
  <c r="BB113" i="3"/>
  <c r="BE110" i="3"/>
  <c r="BD110" i="3"/>
  <c r="BC110" i="3"/>
  <c r="BA110" i="3"/>
  <c r="G110" i="3"/>
  <c r="BB110" i="3" s="1"/>
  <c r="C108" i="3"/>
  <c r="C104" i="3"/>
  <c r="C102" i="3"/>
  <c r="BE97" i="3"/>
  <c r="BE102" i="3" s="1"/>
  <c r="BD97" i="3"/>
  <c r="BD102" i="3" s="1"/>
  <c r="BC97" i="3"/>
  <c r="BC102" i="3" s="1"/>
  <c r="BA97" i="3"/>
  <c r="BA102" i="3" s="1"/>
  <c r="G97" i="3"/>
  <c r="G102" i="3" s="1"/>
  <c r="C95" i="3"/>
  <c r="BE94" i="3"/>
  <c r="BE95" i="3" s="1"/>
  <c r="BD94" i="3"/>
  <c r="BD95" i="3" s="1"/>
  <c r="BC94" i="3"/>
  <c r="BC95" i="3" s="1"/>
  <c r="BA94" i="3"/>
  <c r="BA95" i="3" s="1"/>
  <c r="G94" i="3"/>
  <c r="BB94" i="3" s="1"/>
  <c r="BB95" i="3" s="1"/>
  <c r="C92" i="3"/>
  <c r="BE81" i="3"/>
  <c r="BE92" i="3" s="1"/>
  <c r="BD81" i="3"/>
  <c r="BD92" i="3" s="1"/>
  <c r="BC81" i="3"/>
  <c r="BC92" i="3" s="1"/>
  <c r="BA81" i="3"/>
  <c r="BA92" i="3" s="1"/>
  <c r="G81" i="3"/>
  <c r="BB81" i="3" s="1"/>
  <c r="BB92" i="3" s="1"/>
  <c r="C79" i="3"/>
  <c r="BE78" i="3"/>
  <c r="BE79" i="3" s="1"/>
  <c r="BD78" i="3"/>
  <c r="BD79" i="3" s="1"/>
  <c r="BC78" i="3"/>
  <c r="BC79" i="3" s="1"/>
  <c r="BA78" i="3"/>
  <c r="BA79" i="3" s="1"/>
  <c r="G78" i="3"/>
  <c r="BB78" i="3" s="1"/>
  <c r="BB79" i="3" s="1"/>
  <c r="C76" i="3"/>
  <c r="BE73" i="3"/>
  <c r="BD73" i="3"/>
  <c r="BC73" i="3"/>
  <c r="BA73" i="3"/>
  <c r="G73" i="3"/>
  <c r="C71" i="3"/>
  <c r="BE70" i="3"/>
  <c r="BD70" i="3"/>
  <c r="BC70" i="3"/>
  <c r="BA70" i="3"/>
  <c r="G70" i="3"/>
  <c r="BB70" i="3" s="1"/>
  <c r="BE66" i="3"/>
  <c r="BD66" i="3"/>
  <c r="BC66" i="3"/>
  <c r="BA66" i="3"/>
  <c r="G66" i="3"/>
  <c r="BB66" i="3" s="1"/>
  <c r="C64" i="3"/>
  <c r="BE63" i="3"/>
  <c r="BE64" i="3" s="1"/>
  <c r="BD63" i="3"/>
  <c r="BD64" i="3" s="1"/>
  <c r="BC63" i="3"/>
  <c r="BC64" i="3" s="1"/>
  <c r="BB63" i="3"/>
  <c r="BB64" i="3" s="1"/>
  <c r="G63" i="3"/>
  <c r="G64" i="3" s="1"/>
  <c r="C61" i="3"/>
  <c r="BE57" i="3"/>
  <c r="BD57" i="3"/>
  <c r="BC57" i="3"/>
  <c r="BB57" i="3"/>
  <c r="C55" i="3"/>
  <c r="BE54" i="3"/>
  <c r="BD54" i="3"/>
  <c r="BC54" i="3"/>
  <c r="BB54" i="3"/>
  <c r="BA54" i="3"/>
  <c r="BE50" i="3"/>
  <c r="BD50" i="3"/>
  <c r="BC50" i="3"/>
  <c r="BB50" i="3"/>
  <c r="BE47" i="3"/>
  <c r="BD47" i="3"/>
  <c r="BC47" i="3"/>
  <c r="BB47" i="3"/>
  <c r="G47" i="3"/>
  <c r="BA47" i="3" s="1"/>
  <c r="BE46" i="3"/>
  <c r="BD46" i="3"/>
  <c r="BC46" i="3"/>
  <c r="BB46" i="3"/>
  <c r="BA46" i="3"/>
  <c r="BE43" i="3"/>
  <c r="BD43" i="3"/>
  <c r="BC43" i="3"/>
  <c r="BB43" i="3"/>
  <c r="C41" i="3"/>
  <c r="BE41" i="3"/>
  <c r="BD41" i="3"/>
  <c r="BC41" i="3"/>
  <c r="BB41" i="3"/>
  <c r="BA41" i="3"/>
  <c r="C39" i="3"/>
  <c r="BE39" i="3"/>
  <c r="BD39" i="3"/>
  <c r="BC39" i="3"/>
  <c r="BB39" i="3"/>
  <c r="C37" i="3"/>
  <c r="BE34" i="3"/>
  <c r="BE37" i="3" s="1"/>
  <c r="BD34" i="3"/>
  <c r="BD37" i="3" s="1"/>
  <c r="BC34" i="3"/>
  <c r="BC37" i="3" s="1"/>
  <c r="BB34" i="3"/>
  <c r="BB37" i="3" s="1"/>
  <c r="C32" i="3"/>
  <c r="BE28" i="3"/>
  <c r="BD28" i="3"/>
  <c r="BC28" i="3"/>
  <c r="BB28" i="3"/>
  <c r="BE27" i="3"/>
  <c r="BD27" i="3"/>
  <c r="BC27" i="3"/>
  <c r="BB27" i="3"/>
  <c r="G27" i="3"/>
  <c r="BA27" i="3" s="1"/>
  <c r="BE22" i="3"/>
  <c r="BD22" i="3"/>
  <c r="BC22" i="3"/>
  <c r="BB22" i="3"/>
  <c r="BE21" i="3"/>
  <c r="BD21" i="3"/>
  <c r="BC21" i="3"/>
  <c r="BB21" i="3"/>
  <c r="BA21" i="3"/>
  <c r="C19" i="3"/>
  <c r="BE16" i="3"/>
  <c r="BD16" i="3"/>
  <c r="BC16" i="3"/>
  <c r="BB16" i="3"/>
  <c r="C14" i="3"/>
  <c r="BE12" i="3"/>
  <c r="BD12" i="3"/>
  <c r="BC12" i="3"/>
  <c r="BB12" i="3"/>
  <c r="BE9" i="3"/>
  <c r="BD9" i="3"/>
  <c r="BC9" i="3"/>
  <c r="BB9" i="3"/>
  <c r="C7" i="3"/>
  <c r="F3" i="3"/>
  <c r="G38" i="1" l="1"/>
  <c r="I38" i="2"/>
  <c r="F38" i="2"/>
  <c r="H38" i="2"/>
  <c r="E38" i="2"/>
  <c r="I38" i="1"/>
  <c r="F38" i="1"/>
  <c r="G38" i="2"/>
  <c r="H38" i="1"/>
  <c r="G153" i="3"/>
  <c r="G95" i="3"/>
  <c r="BE114" i="3"/>
  <c r="BD160" i="3"/>
  <c r="BD155" i="3"/>
  <c r="BD157" i="3" s="1"/>
  <c r="G76" i="3"/>
  <c r="BA76" i="3"/>
  <c r="BA150" i="3"/>
  <c r="BA71" i="3"/>
  <c r="G117" i="3"/>
  <c r="BE32" i="3"/>
  <c r="BB14" i="3"/>
  <c r="G114" i="3"/>
  <c r="G136" i="3"/>
  <c r="BA117" i="3"/>
  <c r="BD108" i="3"/>
  <c r="BA136" i="3"/>
  <c r="BE19" i="3"/>
  <c r="BD71" i="3"/>
  <c r="BD117" i="3"/>
  <c r="G39" i="3"/>
  <c r="G41" i="3"/>
  <c r="BE71" i="3"/>
  <c r="BE76" i="3"/>
  <c r="BA104" i="3"/>
  <c r="BE108" i="3"/>
  <c r="BE14" i="3"/>
  <c r="BD14" i="3"/>
  <c r="BD61" i="3"/>
  <c r="G61" i="3"/>
  <c r="BC108" i="3"/>
  <c r="BB114" i="3"/>
  <c r="BB119" i="3"/>
  <c r="BC14" i="3"/>
  <c r="BC150" i="3"/>
  <c r="BC136" i="3"/>
  <c r="BE141" i="3"/>
  <c r="G160" i="3"/>
  <c r="G55" i="3"/>
  <c r="BB55" i="3"/>
  <c r="BE61" i="3"/>
  <c r="G71" i="3"/>
  <c r="BA108" i="3"/>
  <c r="BC114" i="3"/>
  <c r="BD136" i="3"/>
  <c r="G141" i="3"/>
  <c r="BC55" i="3"/>
  <c r="BC71" i="3"/>
  <c r="G92" i="3"/>
  <c r="BC160" i="3"/>
  <c r="BB150" i="3"/>
  <c r="BB104" i="3"/>
  <c r="BA141" i="3"/>
  <c r="BE160" i="3"/>
  <c r="G14" i="3"/>
  <c r="BB32" i="3"/>
  <c r="BE55" i="3"/>
  <c r="BC19" i="3"/>
  <c r="BB19" i="3"/>
  <c r="BC32" i="3"/>
  <c r="BC76" i="3"/>
  <c r="BD104" i="3"/>
  <c r="BB116" i="3"/>
  <c r="BB117" i="3" s="1"/>
  <c r="BE117" i="3"/>
  <c r="BC141" i="3"/>
  <c r="BD150" i="3"/>
  <c r="BD32" i="3"/>
  <c r="BD55" i="3"/>
  <c r="BB73" i="3"/>
  <c r="BB76" i="3" s="1"/>
  <c r="BC104" i="3"/>
  <c r="BD19" i="3"/>
  <c r="G19" i="3"/>
  <c r="BC61" i="3"/>
  <c r="BB61" i="3"/>
  <c r="BD76" i="3"/>
  <c r="G79" i="3"/>
  <c r="BE104" i="3"/>
  <c r="G104" i="3"/>
  <c r="BA114" i="3"/>
  <c r="BD114" i="3"/>
  <c r="BC117" i="3"/>
  <c r="BE136" i="3"/>
  <c r="BD141" i="3"/>
  <c r="BE150" i="3"/>
  <c r="G150" i="3"/>
  <c r="BB160" i="3"/>
  <c r="G7" i="3"/>
  <c r="BB7" i="3"/>
  <c r="BE7" i="3"/>
  <c r="BC7" i="3"/>
  <c r="BA7" i="3"/>
  <c r="BD7" i="3"/>
  <c r="I49" i="1"/>
  <c r="G50" i="2"/>
  <c r="I50" i="2" s="1"/>
  <c r="BB71" i="3"/>
  <c r="BB108" i="3"/>
  <c r="BA32" i="3"/>
  <c r="G108" i="3"/>
  <c r="BA61" i="3"/>
  <c r="BB97" i="3"/>
  <c r="BB102" i="3" s="1"/>
  <c r="BA160" i="3"/>
  <c r="G124" i="3"/>
  <c r="BB126" i="3"/>
  <c r="BB136" i="3" s="1"/>
  <c r="BB141" i="3"/>
  <c r="BA19" i="3"/>
  <c r="G32" i="3"/>
  <c r="BA43" i="3"/>
  <c r="BA55" i="3" s="1"/>
  <c r="BA34" i="3"/>
  <c r="BA37" i="3" s="1"/>
  <c r="BA63" i="3"/>
  <c r="BA64" i="3" s="1"/>
  <c r="BA9" i="3"/>
  <c r="BA14" i="3" s="1"/>
  <c r="G47" i="2" l="1"/>
  <c r="I47" i="2" s="1"/>
  <c r="G45" i="2"/>
  <c r="I45" i="2" s="1"/>
  <c r="I50" i="1"/>
  <c r="G49" i="2"/>
  <c r="I49" i="2" s="1"/>
  <c r="G46" i="2"/>
  <c r="I46" i="2" s="1"/>
  <c r="I48" i="1"/>
  <c r="G43" i="2"/>
  <c r="I43" i="2" s="1"/>
  <c r="I47" i="1"/>
  <c r="G48" i="2"/>
  <c r="I48" i="2" s="1"/>
  <c r="G44" i="2"/>
  <c r="I44" i="2" s="1"/>
  <c r="I46" i="1"/>
  <c r="I43" i="1"/>
  <c r="I44" i="1"/>
  <c r="H51" i="2" l="1"/>
  <c r="H51" i="1"/>
</calcChain>
</file>

<file path=xl/sharedStrings.xml><?xml version="1.0" encoding="utf-8"?>
<sst xmlns="http://schemas.openxmlformats.org/spreadsheetml/2006/main" count="338" uniqueCount="185">
  <si>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</si>
  <si>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</si>
  <si>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</si>
  <si>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</si>
  <si>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</si>
  <si>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</si>
  <si>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</si>
  <si>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</si>
  <si>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</si>
  <si>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</si>
  <si>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</si>
  <si>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</si>
  <si>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</si>
  <si>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2.NP:</t>
  </si>
  <si>
    <t>1,00</t>
  </si>
  <si>
    <t>t</t>
  </si>
  <si>
    <t>Celkem za</t>
  </si>
  <si>
    <t>Sádrokartonové konstrukce</t>
  </si>
  <si>
    <t>m2</t>
  </si>
  <si>
    <t>3.NP:</t>
  </si>
  <si>
    <t>koupelna:</t>
  </si>
  <si>
    <t>1,75*1,50</t>
  </si>
  <si>
    <t>koupelna 1:</t>
  </si>
  <si>
    <t>1,75*1,60</t>
  </si>
  <si>
    <t>2,00</t>
  </si>
  <si>
    <t>Stěny a příčky</t>
  </si>
  <si>
    <t>nové příčky v 2.NP:</t>
  </si>
  <si>
    <t>(4,30+1,00+1,75+5,90+0,40+5,90+1,20)*2,80</t>
  </si>
  <si>
    <t>nové příčky v 3.NP:</t>
  </si>
  <si>
    <t>m</t>
  </si>
  <si>
    <t>8*2,80</t>
  </si>
  <si>
    <t>Upravy povrchů vnitřní</t>
  </si>
  <si>
    <t>po příčkách tl.100 mm:</t>
  </si>
  <si>
    <t>(2,40+1,82+5,90+1,17)*0,10</t>
  </si>
  <si>
    <t>na nových příčkách tl.150 mm:</t>
  </si>
  <si>
    <t>((4,30+1,00+1,75+5,90+0,40+5,90+1,20)*2,80)*2</t>
  </si>
  <si>
    <t>((1,15+1,60)*2,80)*2</t>
  </si>
  <si>
    <t>Montáž výztužné sítě (perlinky) do stěrky-stěny včetně výztužné sítě a stěrkového tmelu</t>
  </si>
  <si>
    <t xml:space="preserve">Příplatek za zabudované rohovníky </t>
  </si>
  <si>
    <t>vnitřní rohy - ochrana:</t>
  </si>
  <si>
    <t>Podlahy a podlahové konstrukce</t>
  </si>
  <si>
    <t xml:space="preserve">D+M doplnění skladby podlah po vybourání příček </t>
  </si>
  <si>
    <t>Ostatní konstrukce, bourání</t>
  </si>
  <si>
    <t>14,99+5,46+2,39+1,29+14,60+26,36+15,90+12,01+2,74</t>
  </si>
  <si>
    <t>Dokončovací konstrukce na pozemních stavbách</t>
  </si>
  <si>
    <t>Bourání konstrukcí</t>
  </si>
  <si>
    <t>staré příčky v 2.NP:</t>
  </si>
  <si>
    <t>(2,40+1,82+5,90+1,17)*2,80</t>
  </si>
  <si>
    <t>m3</t>
  </si>
  <si>
    <t>Bourání podkladů bet., potěr tl. 10 cm, pl. 4 m2 mazanina tl. 5 - 8 cm s potěrem</t>
  </si>
  <si>
    <t>vrchní potěr u bouraného otvoru pro schodiště:</t>
  </si>
  <si>
    <t>2,30*2,00*0,10</t>
  </si>
  <si>
    <t>Bourání dlaždic keramických tl. 1 cm, nad 1 m2 ručně, dlaždice keramické</t>
  </si>
  <si>
    <t>odstranění keramické dlažby z podlah:</t>
  </si>
  <si>
    <t>5,46+1,29</t>
  </si>
  <si>
    <t>Prorážení otvorů</t>
  </si>
  <si>
    <t xml:space="preserve">Odsekání vnitřních obkladů stěn nad 2 m2 </t>
  </si>
  <si>
    <t>(2*1,75+2*0,92+2*2,60)*2,10</t>
  </si>
  <si>
    <t>Staveništní přesun hmot</t>
  </si>
  <si>
    <t xml:space="preserve">Přesun hmot pro opravy a údržbu do výšky 25 m </t>
  </si>
  <si>
    <t>Izolace proti vodě</t>
  </si>
  <si>
    <t>Stěrka hydroizolační těsnicí hmotou Mapelastic (fa Mapei), pružná hydroizolace tl. 2mm</t>
  </si>
  <si>
    <t xml:space="preserve">Přesun hmot pro izolace proti vodě, výšky do 6 m </t>
  </si>
  <si>
    <t>%</t>
  </si>
  <si>
    <t>Izolace tepelné</t>
  </si>
  <si>
    <t xml:space="preserve">Odstranění tepelné izolace tl. do 5 cm </t>
  </si>
  <si>
    <t>u bouraného otvoru pro schodiště:</t>
  </si>
  <si>
    <t>2,30*2,00</t>
  </si>
  <si>
    <t>soubor</t>
  </si>
  <si>
    <t>Zařizovací předměty</t>
  </si>
  <si>
    <t>Otopná tělesa</t>
  </si>
  <si>
    <t>koupelna A07.02:</t>
  </si>
  <si>
    <t>chodba A07.01:</t>
  </si>
  <si>
    <t>Konstrukce tesařské</t>
  </si>
  <si>
    <t>Konstrukce truhlářské</t>
  </si>
  <si>
    <t xml:space="preserve">Konstrukce zámečnické </t>
  </si>
  <si>
    <t>Otvorové prvky z plastu</t>
  </si>
  <si>
    <t>Hliníkové výplně otvorů</t>
  </si>
  <si>
    <t>mezi předsíňí a obývacím pokojem:</t>
  </si>
  <si>
    <t xml:space="preserve">Spára podlaha - stěna, silikonem </t>
  </si>
  <si>
    <t>Vyrovnání podkladů samonivelační hmotou vč.dodávky samonivelační hmoty</t>
  </si>
  <si>
    <t>Koupelna 1:</t>
  </si>
  <si>
    <t>784</t>
  </si>
  <si>
    <t>Malby</t>
  </si>
  <si>
    <t>stropy:</t>
  </si>
  <si>
    <t>Malba tekutá HET Klasik, bílá, bez penetrace, 2 x otěruvzdorná</t>
  </si>
  <si>
    <t xml:space="preserve">Elektromontáže </t>
  </si>
  <si>
    <t>Montáže vzduchotechnických zařízení</t>
  </si>
  <si>
    <t>Rozpočet :</t>
  </si>
  <si>
    <t>01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</si>
  <si>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</si>
  <si>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</si>
  <si>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</si>
  <si>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</si>
  <si>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</si>
  <si>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</si>
  <si>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</si>
  <si>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</si>
  <si>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</si>
  <si>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</si>
  <si>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Kč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</si>
  <si>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</si>
  <si>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</si>
  <si>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</si>
  <si>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</si>
  <si>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</si>
  <si>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</si>
  <si>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</si>
  <si>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</si>
  <si>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Stavební výtah</t>
  </si>
  <si>
    <t>CELKEM VRN</t>
  </si>
  <si>
    <t>zrušeno</t>
  </si>
  <si>
    <t>Demontáž pouzdra</t>
  </si>
  <si>
    <t xml:space="preserve">Příprava podkladu, "umytí" původních maleb, penetrace podkladu nátěrem HET, Klasik, 1 x </t>
  </si>
  <si>
    <t>D+M úprava ELEKTRO včetně zapravení</t>
  </si>
  <si>
    <t>D+M vzduchotechniky - odvětrání, větráky + potrubí</t>
  </si>
  <si>
    <t xml:space="preserve">Omítka jádrová (vápen.omítka) - štukové </t>
  </si>
  <si>
    <t>Rekonstrukce koupelna 1.05</t>
  </si>
  <si>
    <t>1.NP:</t>
  </si>
  <si>
    <t>Stavební úpravy RD</t>
  </si>
  <si>
    <t>Stavební úpravy - koupelna</t>
  </si>
  <si>
    <t>RD Vratislavice n/N</t>
  </si>
  <si>
    <t>Podhled sádrokartonový na stávající zavěšenou ocel. konstr. desky do prostor se zvýšenou vlhkostí, tl. 12,5 mm, bez izolace</t>
  </si>
  <si>
    <t>800*500mm</t>
  </si>
  <si>
    <t xml:space="preserve">Příčky HELUZ 14 MVC 5, tl. 140 mm </t>
  </si>
  <si>
    <t>zazdění dveří do 1.05:</t>
  </si>
  <si>
    <t>0,7*2,05</t>
  </si>
  <si>
    <t>24,23</t>
  </si>
  <si>
    <t>po příčkách tl.140 mm:</t>
  </si>
  <si>
    <t>1,58*0,14</t>
  </si>
  <si>
    <t xml:space="preserve">Bourání příček cihelných tl. 14 cm </t>
  </si>
  <si>
    <t xml:space="preserve"> příčky v 1.NP:</t>
  </si>
  <si>
    <t>1,57*2,80</t>
  </si>
  <si>
    <t xml:space="preserve">0,5*0,5*0,10*2 </t>
  </si>
  <si>
    <t>wc 1.05:</t>
  </si>
  <si>
    <t>0,5*0,5*0,2</t>
  </si>
  <si>
    <t>koupelna 1.05: v místě nových napojení kanalizace</t>
  </si>
  <si>
    <t>0,5*0,5*2</t>
  </si>
  <si>
    <t>1,99+4,47</t>
  </si>
  <si>
    <t>7,63</t>
  </si>
  <si>
    <t>1.NP, WC1.05:</t>
  </si>
  <si>
    <t>1.NP, komora 1.06: stávajícíc pouzdro, změna otevírání stávajícího dveřního křídla z pravých na levé</t>
  </si>
  <si>
    <t xml:space="preserve">D+M skleněná příčka 1435x2000 mm </t>
  </si>
  <si>
    <t>zástěna sprchového koutu včetně dveří</t>
  </si>
  <si>
    <t>Podlahy z betonové pohledové stěrky</t>
  </si>
  <si>
    <t>Betonová pohledová stěrka, skladba dle dodavatele</t>
  </si>
  <si>
    <t>6,46</t>
  </si>
  <si>
    <t>cca 11,1</t>
  </si>
  <si>
    <t>Povrchová úprava - pohledová bet. Stěrka</t>
  </si>
  <si>
    <t xml:space="preserve">Pohledová bet. Stěrka </t>
  </si>
  <si>
    <t>7,32*2,5</t>
  </si>
  <si>
    <t>1.NP, koupelna - v místě technologie (kotel,zásobník):</t>
  </si>
  <si>
    <t>4,235</t>
  </si>
  <si>
    <t>např. Facebeton, Betonepox, Microbond</t>
  </si>
  <si>
    <t>1.NP, koupelna 1.05:</t>
  </si>
  <si>
    <t>4</t>
  </si>
  <si>
    <t>srovnání podlahy pro spojení místností, napojení na kanalizaci</t>
  </si>
  <si>
    <t>v místě napojení kanalizačních potrubí, odhad:</t>
  </si>
  <si>
    <t>Demontáž zařizovacích předmětů</t>
  </si>
  <si>
    <t>1.NP - 1.05: wc a umyvadlo</t>
  </si>
  <si>
    <t>bez tesařských konstrukcí</t>
  </si>
  <si>
    <t>Otevíravá dvířka SDK, nad WC, magnetické zavírání</t>
  </si>
  <si>
    <t>Viz samostatný soubor v příloze</t>
  </si>
  <si>
    <t>D+M úprava ÚT, přesun plynového kotle + příprava napojení zásobníku TUV a teplovodní krbové vložky</t>
  </si>
  <si>
    <t>Montáže ostatních zařízení</t>
  </si>
  <si>
    <t>Přesun pračky do koupelny 1.14 včetně napojení zti, příprava pro sušičku</t>
  </si>
  <si>
    <t xml:space="preserve">Demontáž topného žebříku </t>
  </si>
  <si>
    <t>Přesun topného žebříku komora 1.06:</t>
  </si>
  <si>
    <t>Nové zařizovací předměty:</t>
  </si>
  <si>
    <t>wc mísa Vitra Shift- úsporné splachováni+ závěsný box + ovladač splachování</t>
  </si>
  <si>
    <t>Umyvadlo na desku Vitra Shift 550*375mm</t>
  </si>
  <si>
    <t xml:space="preserve">Podomítková umyvadlová baterie Grohe Concetto </t>
  </si>
  <si>
    <t xml:space="preserve">Sprchová baterie Grohe Euphoria </t>
  </si>
  <si>
    <t>Sprchový odtokový žlab nerezový, např. Sapho, výběr dle souvrství podlahy</t>
  </si>
  <si>
    <t>Sifon umyvadlo</t>
  </si>
  <si>
    <t>Podlahový odtkový žbal nerezový, technologie</t>
  </si>
  <si>
    <t>Posuvná stěna oddělující technologie - kotel a zásobník TUV, kotveno v úrovní podhledu a podlahy</t>
  </si>
  <si>
    <t>příprava kotvení posuvných dveří pro technologie (kotel + zásobník)</t>
  </si>
  <si>
    <t xml:space="preserve">D+M ZTI </t>
  </si>
  <si>
    <t xml:space="preserve">Zdravotechnická instalace  </t>
  </si>
  <si>
    <t xml:space="preserve">Ústřední vytápění </t>
  </si>
  <si>
    <t xml:space="preserve">Výplně otvorů vnitřní </t>
  </si>
  <si>
    <t xml:space="preserve">Nové výustky vzt, zachování 2 odtahů, dopojení na nové umístění výustek, napojení kotle </t>
  </si>
  <si>
    <t>chodba 1.08:</t>
  </si>
  <si>
    <t>Samostatná 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</si>
</sst>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</font>
    <font>
      <sz val="8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right"/>
    </xf>
    <xf numFmtId="49" fontId="6" fillId="0" borderId="3" xfId="1" applyNumberFormat="1" applyFont="1" applyBorder="1"/>
    <xf numFmtId="0" fontId="3" fillId="0" borderId="3" xfId="1" applyFont="1" applyBorder="1"/>
    <xf numFmtId="0" fontId="7" fillId="0" borderId="4" xfId="1" applyFont="1" applyBorder="1" applyAlignment="1">
      <alignment horizontal="right"/>
    </xf>
    <xf numFmtId="49" fontId="3" fillId="0" borderId="3" xfId="1" applyNumberFormat="1" applyFont="1" applyBorder="1" applyAlignment="1">
      <alignment horizontal="left"/>
    </xf>
    <xf numFmtId="0" fontId="3" fillId="0" borderId="5" xfId="1" applyFont="1" applyBorder="1"/>
    <xf numFmtId="49" fontId="6" fillId="0" borderId="8" xfId="1" applyNumberFormat="1" applyFont="1" applyBorder="1"/>
    <xf numFmtId="0" fontId="3" fillId="0" borderId="8" xfId="1" applyFont="1" applyBorder="1"/>
    <xf numFmtId="0" fontId="7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7" fillId="2" borderId="11" xfId="1" applyNumberFormat="1" applyFont="1" applyFill="1" applyBorder="1"/>
    <xf numFmtId="0" fontId="7" fillId="2" borderId="12" xfId="1" applyFont="1" applyFill="1" applyBorder="1" applyAlignment="1">
      <alignment horizontal="center"/>
    </xf>
    <xf numFmtId="0" fontId="7" fillId="2" borderId="12" xfId="1" applyNumberFormat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49" fontId="6" fillId="0" borderId="13" xfId="1" applyNumberFormat="1" applyFont="1" applyBorder="1" applyAlignment="1">
      <alignment horizontal="left"/>
    </xf>
    <xf numFmtId="0" fontId="6" fillId="0" borderId="14" xfId="1" applyFont="1" applyBorder="1"/>
    <xf numFmtId="0" fontId="3" fillId="0" borderId="15" xfId="1" applyFont="1" applyBorder="1" applyAlignment="1">
      <alignment horizontal="center"/>
    </xf>
    <xf numFmtId="0" fontId="3" fillId="0" borderId="15" xfId="1" applyNumberFormat="1" applyFont="1" applyBorder="1" applyAlignment="1">
      <alignment horizontal="right"/>
    </xf>
    <xf numFmtId="0" fontId="3" fillId="0" borderId="12" xfId="1" applyNumberFormat="1" applyFont="1" applyBorder="1"/>
    <xf numFmtId="0" fontId="1" fillId="0" borderId="0" xfId="1" applyNumberFormat="1"/>
    <xf numFmtId="0" fontId="8" fillId="0" borderId="0" xfId="1" applyFont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0" borderId="16" xfId="1" applyNumberFormat="1" applyFont="1" applyBorder="1"/>
    <xf numFmtId="0" fontId="10" fillId="0" borderId="0" xfId="1" applyFont="1"/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right"/>
    </xf>
    <xf numFmtId="4" fontId="11" fillId="3" borderId="19" xfId="1" applyNumberFormat="1" applyFont="1" applyFill="1" applyBorder="1" applyAlignment="1">
      <alignment horizontal="right" wrapText="1"/>
    </xf>
    <xf numFmtId="0" fontId="11" fillId="3" borderId="20" xfId="1" applyFont="1" applyFill="1" applyBorder="1" applyAlignment="1">
      <alignment horizontal="left" wrapText="1"/>
    </xf>
    <xf numFmtId="0" fontId="11" fillId="0" borderId="21" xfId="0" applyFont="1" applyBorder="1" applyAlignment="1">
      <alignment horizontal="right"/>
    </xf>
    <xf numFmtId="0" fontId="13" fillId="0" borderId="0" xfId="1" applyFont="1" applyAlignment="1">
      <alignment wrapText="1"/>
    </xf>
    <xf numFmtId="0" fontId="3" fillId="2" borderId="11" xfId="1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left"/>
    </xf>
    <xf numFmtId="0" fontId="14" fillId="2" borderId="14" xfId="1" applyFont="1" applyFill="1" applyBorder="1"/>
    <xf numFmtId="0" fontId="3" fillId="2" borderId="15" xfId="1" applyFont="1" applyFill="1" applyBorder="1" applyAlignment="1">
      <alignment horizontal="center"/>
    </xf>
    <xf numFmtId="4" fontId="3" fillId="2" borderId="15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6" fillId="2" borderId="11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5" fillId="0" borderId="0" xfId="1" applyFont="1" applyAlignment="1"/>
    <xf numFmtId="0" fontId="1" fillId="0" borderId="0" xfId="1" applyAlignment="1">
      <alignment horizontal="right"/>
    </xf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Border="1" applyAlignment="1">
      <alignment horizontal="right"/>
    </xf>
    <xf numFmtId="49" fontId="3" fillId="0" borderId="3" xfId="1" applyNumberFormat="1" applyFont="1" applyBorder="1"/>
    <xf numFmtId="49" fontId="3" fillId="0" borderId="3" xfId="1" applyNumberFormat="1" applyFont="1" applyBorder="1" applyAlignment="1">
      <alignment horizontal="right"/>
    </xf>
    <xf numFmtId="0" fontId="3" fillId="0" borderId="4" xfId="1" applyFont="1" applyBorder="1"/>
    <xf numFmtId="49" fontId="3" fillId="0" borderId="3" xfId="0" applyNumberFormat="1" applyFont="1" applyBorder="1" applyAlignment="1">
      <alignment horizontal="left"/>
    </xf>
    <xf numFmtId="0" fontId="3" fillId="0" borderId="5" xfId="0" applyNumberFormat="1" applyFont="1" applyBorder="1"/>
    <xf numFmtId="49" fontId="3" fillId="0" borderId="8" xfId="1" applyNumberFormat="1" applyFont="1" applyBorder="1"/>
    <xf numFmtId="49" fontId="3" fillId="0" borderId="8" xfId="1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49" fontId="6" fillId="2" borderId="22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0" fillId="0" borderId="0" xfId="0" applyBorder="1"/>
    <xf numFmtId="49" fontId="7" fillId="0" borderId="28" xfId="0" applyNumberFormat="1" applyFont="1" applyBorder="1"/>
    <xf numFmtId="0" fontId="7" fillId="0" borderId="0" xfId="0" applyFont="1" applyBorder="1"/>
    <xf numFmtId="3" fontId="3" fillId="0" borderId="29" xfId="0" applyNumberFormat="1" applyFont="1" applyBorder="1"/>
    <xf numFmtId="3" fontId="3" fillId="0" borderId="21" xfId="0" applyNumberFormat="1" applyFont="1" applyBorder="1"/>
    <xf numFmtId="3" fontId="3" fillId="0" borderId="13" xfId="0" applyNumberFormat="1" applyFont="1" applyBorder="1"/>
    <xf numFmtId="3" fontId="3" fillId="0" borderId="30" xfId="0" applyNumberFormat="1" applyFont="1" applyBorder="1"/>
    <xf numFmtId="0" fontId="6" fillId="2" borderId="22" xfId="0" applyFont="1" applyFill="1" applyBorder="1"/>
    <xf numFmtId="0" fontId="6" fillId="2" borderId="23" xfId="0" applyFont="1" applyFill="1" applyBorder="1"/>
    <xf numFmtId="3" fontId="6" fillId="2" borderId="24" xfId="0" applyNumberFormat="1" applyFont="1" applyFill="1" applyBorder="1"/>
    <xf numFmtId="3" fontId="6" fillId="2" borderId="25" xfId="0" applyNumberFormat="1" applyFont="1" applyFill="1" applyBorder="1"/>
    <xf numFmtId="3" fontId="6" fillId="2" borderId="26" xfId="0" applyNumberFormat="1" applyFont="1" applyFill="1" applyBorder="1"/>
    <xf numFmtId="3" fontId="6" fillId="2" borderId="27" xfId="0" applyNumberFormat="1" applyFont="1" applyFill="1" applyBorder="1"/>
    <xf numFmtId="0" fontId="18" fillId="0" borderId="0" xfId="0" applyFont="1"/>
    <xf numFmtId="3" fontId="17" fillId="0" borderId="0" xfId="0" applyNumberFormat="1" applyFont="1" applyAlignment="1">
      <alignment horizontal="centerContinuous"/>
    </xf>
    <xf numFmtId="3" fontId="0" fillId="0" borderId="0" xfId="0" applyNumberFormat="1"/>
    <xf numFmtId="0" fontId="6" fillId="2" borderId="31" xfId="0" applyFont="1" applyFill="1" applyBorder="1"/>
    <xf numFmtId="0" fontId="6" fillId="2" borderId="32" xfId="0" applyFont="1" applyFill="1" applyBorder="1"/>
    <xf numFmtId="0" fontId="3" fillId="2" borderId="33" xfId="0" applyFont="1" applyFill="1" applyBorder="1"/>
    <xf numFmtId="0" fontId="6" fillId="2" borderId="34" xfId="0" applyFont="1" applyFill="1" applyBorder="1" applyAlignment="1">
      <alignment horizontal="right"/>
    </xf>
    <xf numFmtId="0" fontId="6" fillId="2" borderId="32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center"/>
    </xf>
    <xf numFmtId="4" fontId="19" fillId="2" borderId="32" xfId="0" applyNumberFormat="1" applyFont="1" applyFill="1" applyBorder="1" applyAlignment="1">
      <alignment horizontal="right"/>
    </xf>
    <xf numFmtId="4" fontId="19" fillId="2" borderId="33" xfId="0" applyNumberFormat="1" applyFont="1" applyFill="1" applyBorder="1" applyAlignment="1">
      <alignment horizontal="right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3" fontId="3" fillId="0" borderId="3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0" fontId="3" fillId="2" borderId="41" xfId="0" applyFont="1" applyFill="1" applyBorder="1"/>
    <xf numFmtId="0" fontId="6" fillId="2" borderId="42" xfId="0" applyFont="1" applyFill="1" applyBorder="1"/>
    <xf numFmtId="0" fontId="3" fillId="2" borderId="42" xfId="0" applyFont="1" applyFill="1" applyBorder="1"/>
    <xf numFmtId="4" fontId="3" fillId="2" borderId="43" xfId="0" applyNumberFormat="1" applyFont="1" applyFill="1" applyBorder="1"/>
    <xf numFmtId="4" fontId="3" fillId="2" borderId="41" xfId="0" applyNumberFormat="1" applyFont="1" applyFill="1" applyBorder="1"/>
    <xf numFmtId="4" fontId="3" fillId="2" borderId="42" xfId="0" applyNumberFormat="1" applyFont="1" applyFill="1" applyBorder="1"/>
    <xf numFmtId="3" fontId="20" fillId="0" borderId="0" xfId="0" applyNumberFormat="1" applyFont="1"/>
    <xf numFmtId="4" fontId="20" fillId="0" borderId="0" xfId="0" applyNumberFormat="1" applyFont="1"/>
    <xf numFmtId="4" fontId="0" fillId="0" borderId="0" xfId="0" applyNumberFormat="1"/>
    <xf numFmtId="0" fontId="1" fillId="4" borderId="0" xfId="1" applyFill="1"/>
    <xf numFmtId="0" fontId="21" fillId="0" borderId="0" xfId="1" applyFont="1"/>
    <xf numFmtId="0" fontId="1" fillId="4" borderId="0" xfId="1" applyNumberFormat="1" applyFill="1"/>
    <xf numFmtId="0" fontId="1" fillId="4" borderId="0" xfId="1" applyFont="1" applyFill="1"/>
    <xf numFmtId="0" fontId="21" fillId="4" borderId="0" xfId="1" applyFont="1" applyFill="1"/>
    <xf numFmtId="0" fontId="9" fillId="4" borderId="16" xfId="1" applyFont="1" applyFill="1" applyBorder="1" applyAlignment="1">
      <alignment vertical="top" wrapText="1"/>
    </xf>
    <xf numFmtId="49" fontId="11" fillId="3" borderId="17" xfId="1" applyNumberFormat="1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3" fontId="6" fillId="2" borderId="42" xfId="0" applyNumberFormat="1" applyFont="1" applyFill="1" applyBorder="1" applyAlignment="1">
      <alignment horizontal="right"/>
    </xf>
    <xf numFmtId="3" fontId="6" fillId="2" borderId="43" xfId="0" applyNumberFormat="1" applyFont="1" applyFill="1" applyBorder="1" applyAlignment="1">
      <alignment horizontal="right"/>
    </xf>
    <xf numFmtId="49" fontId="11" fillId="3" borderId="17" xfId="1" applyNumberFormat="1" applyFont="1" applyFill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9" fillId="0" borderId="16" xfId="1" applyFont="1" applyBorder="1" applyAlignment="1">
      <alignment horizontal="left" vertical="top" wrapText="1"/>
    </xf>
    <xf numFmtId="49" fontId="9" fillId="3" borderId="17" xfId="1" applyNumberFormat="1" applyFont="1" applyFill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0" fontId="1" fillId="0" borderId="0" xfId="1" applyFill="1"/>
    <xf numFmtId="0" fontId="8" fillId="0" borderId="0" xfId="1" applyFont="1" applyFill="1"/>
    <xf numFmtId="49" fontId="22" fillId="3" borderId="17" xfId="1" applyNumberFormat="1" applyFont="1" applyFill="1" applyBorder="1" applyAlignment="1">
      <alignment horizontal="left" wrapText="1"/>
    </xf>
    <xf numFmtId="49" fontId="23" fillId="0" borderId="18" xfId="0" applyNumberFormat="1" applyFont="1" applyBorder="1" applyAlignment="1">
      <alignment horizontal="left" wrapText="1"/>
    </xf>
    <xf numFmtId="4" fontId="22" fillId="3" borderId="19" xfId="1" applyNumberFormat="1" applyFont="1" applyFill="1" applyBorder="1" applyAlignment="1">
      <alignment horizontal="right" wrapText="1"/>
    </xf>
    <xf numFmtId="0" fontId="22" fillId="0" borderId="16" xfId="1" applyFont="1" applyBorder="1" applyAlignment="1">
      <alignment horizontal="left" vertical="top" wrapText="1"/>
    </xf>
    <xf numFmtId="49" fontId="22" fillId="0" borderId="16" xfId="1" applyNumberFormat="1" applyFont="1" applyBorder="1" applyAlignment="1">
      <alignment horizontal="center" shrinkToFit="1"/>
    </xf>
    <xf numFmtId="4" fontId="22" fillId="0" borderId="16" xfId="1" applyNumberFormat="1" applyFont="1" applyBorder="1" applyAlignment="1">
      <alignment horizontal="right"/>
    </xf>
    <xf numFmtId="0" fontId="9" fillId="0" borderId="47" xfId="1" applyFont="1" applyBorder="1" applyAlignment="1">
      <alignment vertical="top" wrapText="1"/>
    </xf>
    <xf numFmtId="49" fontId="9" fillId="0" borderId="48" xfId="1" applyNumberFormat="1" applyFont="1" applyBorder="1" applyAlignment="1">
      <alignment horizontal="center" shrinkToFit="1"/>
    </xf>
    <xf numFmtId="4" fontId="9" fillId="0" borderId="48" xfId="1" applyNumberFormat="1" applyFont="1" applyBorder="1" applyAlignment="1">
      <alignment horizontal="right"/>
    </xf>
    <xf numFmtId="49" fontId="6" fillId="0" borderId="20" xfId="1" applyNumberFormat="1" applyFont="1" applyBorder="1" applyAlignment="1">
      <alignment horizontal="left"/>
    </xf>
    <xf numFmtId="0" fontId="14" fillId="2" borderId="45" xfId="1" applyFont="1" applyFill="1" applyBorder="1"/>
    <xf numFmtId="0" fontId="14" fillId="2" borderId="49" xfId="1" applyFont="1" applyFill="1" applyBorder="1"/>
    <xf numFmtId="4" fontId="9" fillId="0" borderId="40" xfId="1" applyNumberFormat="1" applyFont="1" applyBorder="1" applyAlignment="1">
      <alignment horizontal="right"/>
    </xf>
    <xf numFmtId="4" fontId="9" fillId="0" borderId="44" xfId="1" applyNumberFormat="1" applyFont="1" applyBorder="1"/>
    <xf numFmtId="0" fontId="9" fillId="0" borderId="15" xfId="1" applyFont="1" applyBorder="1" applyAlignment="1">
      <alignment horizontal="center"/>
    </xf>
    <xf numFmtId="0" fontId="9" fillId="0" borderId="15" xfId="1" applyNumberFormat="1" applyFont="1" applyBorder="1" applyAlignment="1">
      <alignment horizontal="right"/>
    </xf>
    <xf numFmtId="0" fontId="9" fillId="0" borderId="12" xfId="1" applyNumberFormat="1" applyFont="1" applyBorder="1"/>
    <xf numFmtId="0" fontId="9" fillId="0" borderId="13" xfId="1" applyFont="1" applyBorder="1" applyAlignment="1">
      <alignment horizontal="center"/>
    </xf>
    <xf numFmtId="49" fontId="9" fillId="0" borderId="20" xfId="1" applyNumberFormat="1" applyFont="1" applyBorder="1" applyAlignment="1">
      <alignment horizontal="left"/>
    </xf>
    <xf numFmtId="0" fontId="9" fillId="0" borderId="49" xfId="1" applyFont="1" applyBorder="1"/>
    <xf numFmtId="49" fontId="9" fillId="3" borderId="17" xfId="1" applyNumberFormat="1" applyFont="1" applyFill="1" applyBorder="1" applyAlignment="1">
      <alignment horizontal="left" wrapText="1"/>
    </xf>
    <xf numFmtId="49" fontId="22" fillId="3" borderId="17" xfId="1" applyNumberFormat="1" applyFont="1" applyFill="1" applyBorder="1" applyAlignment="1">
      <alignment horizontal="left" wrapText="1"/>
    </xf>
    <xf numFmtId="0" fontId="9" fillId="0" borderId="21" xfId="0" applyFont="1" applyBorder="1" applyAlignment="1">
      <alignment horizontal="right"/>
    </xf>
    <xf numFmtId="49" fontId="6" fillId="0" borderId="13" xfId="1" applyNumberFormat="1" applyFont="1" applyFill="1" applyBorder="1" applyAlignment="1">
      <alignment horizontal="left"/>
    </xf>
    <xf numFmtId="0" fontId="3" fillId="0" borderId="15" xfId="1" applyNumberFormat="1" applyFont="1" applyFill="1" applyBorder="1" applyAlignment="1">
      <alignment horizontal="right"/>
    </xf>
    <xf numFmtId="0" fontId="3" fillId="0" borderId="12" xfId="1" applyNumberFormat="1" applyFont="1" applyFill="1" applyBorder="1"/>
    <xf numFmtId="0" fontId="1" fillId="0" borderId="0" xfId="1" applyNumberFormat="1" applyFill="1"/>
    <xf numFmtId="0" fontId="9" fillId="0" borderId="13" xfId="1" applyFont="1" applyFill="1" applyBorder="1" applyAlignment="1">
      <alignment horizontal="center"/>
    </xf>
    <xf numFmtId="0" fontId="6" fillId="0" borderId="47" xfId="1" applyFont="1" applyFill="1" applyBorder="1"/>
    <xf numFmtId="0" fontId="3" fillId="0" borderId="46" xfId="1" applyFont="1" applyFill="1" applyBorder="1" applyAlignment="1">
      <alignment horizontal="center"/>
    </xf>
    <xf numFmtId="0" fontId="3" fillId="0" borderId="48" xfId="1" applyFont="1" applyFill="1" applyBorder="1" applyAlignment="1">
      <alignment horizontal="center"/>
    </xf>
    <xf numFmtId="0" fontId="3" fillId="0" borderId="37" xfId="1" applyNumberFormat="1" applyFont="1" applyFill="1" applyBorder="1" applyAlignment="1">
      <alignment horizontal="right"/>
    </xf>
    <xf numFmtId="0" fontId="3" fillId="0" borderId="50" xfId="1" applyNumberFormat="1" applyFont="1" applyFill="1" applyBorder="1" applyAlignment="1">
      <alignment horizontal="right"/>
    </xf>
    <xf numFmtId="0" fontId="9" fillId="0" borderId="45" xfId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MILA/WORK_SERVER/JIRGLOVI/NOVOSTRASNICKA/02_TXT/NABIDKY/PELAINVEST/2015_07_01_NABIDKA/Stavebn&#237;%20&#250;pravy%20bytu%20&#269;.19%20a%20&#269;.11_Praha_Novostra&#353;nick&#225;%20-%20cenov&#225;%20nab&#237;dka%2030.6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Byty č.19 a č.11_ulice Novostrašnická</v>
          </cell>
        </row>
        <row r="7">
          <cell r="A7" t="str">
            <v>1630</v>
          </cell>
          <cell r="C7" t="str">
            <v>Stavební úpravy bytu č.19 a č.11_Praha 10</v>
          </cell>
        </row>
      </sheetData>
      <sheetData sheetId="1">
        <row r="1">
          <cell r="H1" t="str">
            <v>01</v>
          </cell>
        </row>
      </sheetData>
      <sheetData sheetId="2">
        <row r="7">
          <cell r="B7" t="str">
            <v>3.1</v>
          </cell>
          <cell r="C7" t="str">
            <v>Překlady</v>
          </cell>
        </row>
        <row r="22"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C23" t="str">
            <v>Sádrokartonové konstrukce</v>
          </cell>
        </row>
        <row r="85">
          <cell r="BB85">
            <v>0</v>
          </cell>
          <cell r="BC85">
            <v>0</v>
          </cell>
          <cell r="BD85">
            <v>0</v>
          </cell>
          <cell r="BE85">
            <v>0</v>
          </cell>
        </row>
        <row r="86">
          <cell r="C86" t="str">
            <v>Stěny a příčky</v>
          </cell>
        </row>
        <row r="120"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C121" t="str">
            <v>Parapety - vnitřní</v>
          </cell>
        </row>
        <row r="146">
          <cell r="BB146">
            <v>0</v>
          </cell>
          <cell r="BC146">
            <v>0</v>
          </cell>
          <cell r="BD146">
            <v>0</v>
          </cell>
          <cell r="BE146">
            <v>0</v>
          </cell>
        </row>
        <row r="147">
          <cell r="C147" t="str">
            <v>Upravy povrchů vnitřní</v>
          </cell>
        </row>
        <row r="233">
          <cell r="BB233">
            <v>0</v>
          </cell>
          <cell r="BC233">
            <v>0</v>
          </cell>
          <cell r="BD233">
            <v>0</v>
          </cell>
          <cell r="BE233">
            <v>0</v>
          </cell>
        </row>
        <row r="234">
          <cell r="C234" t="str">
            <v>Podlahy a podlahové konstrukce</v>
          </cell>
        </row>
        <row r="243">
          <cell r="BB243">
            <v>0</v>
          </cell>
          <cell r="BC243">
            <v>0</v>
          </cell>
          <cell r="BD243">
            <v>0</v>
          </cell>
          <cell r="BE243">
            <v>0</v>
          </cell>
        </row>
        <row r="244">
          <cell r="C244" t="str">
            <v>Ostatní konstrukce, bourání</v>
          </cell>
        </row>
        <row r="248"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C249" t="str">
            <v>Lešení a stavební výtahy</v>
          </cell>
        </row>
        <row r="255"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C256" t="str">
            <v>Dokončovací konstrukce na pozemních stavbách</v>
          </cell>
        </row>
        <row r="262"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C263" t="str">
            <v>Bourání konstrukcí</v>
          </cell>
        </row>
        <row r="298">
          <cell r="BB298">
            <v>0</v>
          </cell>
          <cell r="BC298">
            <v>0</v>
          </cell>
          <cell r="BD298">
            <v>0</v>
          </cell>
          <cell r="BE298">
            <v>0</v>
          </cell>
        </row>
        <row r="299">
          <cell r="C299" t="str">
            <v>Prorážení otvorů</v>
          </cell>
        </row>
        <row r="341"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C342" t="str">
            <v>Staveništní přesun hmot</v>
          </cell>
        </row>
        <row r="344">
          <cell r="BB344">
            <v>0</v>
          </cell>
          <cell r="BC344">
            <v>0</v>
          </cell>
          <cell r="BD344">
            <v>0</v>
          </cell>
          <cell r="BE344">
            <v>0</v>
          </cell>
        </row>
        <row r="345">
          <cell r="C345" t="str">
            <v>Izolace proti vodě</v>
          </cell>
        </row>
        <row r="379">
          <cell r="BA379">
            <v>0</v>
          </cell>
          <cell r="BC379">
            <v>0</v>
          </cell>
          <cell r="BD379">
            <v>0</v>
          </cell>
          <cell r="BE379">
            <v>0</v>
          </cell>
        </row>
        <row r="380">
          <cell r="C380" t="str">
            <v>Izolace tepelné</v>
          </cell>
        </row>
        <row r="385">
          <cell r="BA385">
            <v>0</v>
          </cell>
          <cell r="BC385">
            <v>0</v>
          </cell>
          <cell r="BD385">
            <v>0</v>
          </cell>
          <cell r="BE385">
            <v>0</v>
          </cell>
        </row>
        <row r="386">
          <cell r="C386" t="str">
            <v xml:space="preserve">Zdravotechnická instalace - předběžný odhad </v>
          </cell>
        </row>
        <row r="388">
          <cell r="BA388">
            <v>0</v>
          </cell>
          <cell r="BC388">
            <v>0</v>
          </cell>
          <cell r="BD388">
            <v>0</v>
          </cell>
          <cell r="BE388">
            <v>0</v>
          </cell>
        </row>
        <row r="389">
          <cell r="C389" t="str">
            <v>Zařizovací předměty</v>
          </cell>
        </row>
        <row r="393">
          <cell r="BA393">
            <v>0</v>
          </cell>
          <cell r="BC393">
            <v>0</v>
          </cell>
          <cell r="BD393">
            <v>0</v>
          </cell>
          <cell r="BE393">
            <v>0</v>
          </cell>
        </row>
        <row r="394">
          <cell r="C394" t="str">
            <v>Ústřední vytápění - předběžný odhad</v>
          </cell>
        </row>
        <row r="396">
          <cell r="BA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C397" t="str">
            <v>Otopná tělesa</v>
          </cell>
        </row>
        <row r="405">
          <cell r="BA405">
            <v>0</v>
          </cell>
          <cell r="BC405">
            <v>0</v>
          </cell>
          <cell r="BD405">
            <v>0</v>
          </cell>
          <cell r="BE405">
            <v>0</v>
          </cell>
        </row>
        <row r="406">
          <cell r="C406" t="str">
            <v>Konstrukce tesařské</v>
          </cell>
        </row>
        <row r="412">
          <cell r="BA412">
            <v>0</v>
          </cell>
          <cell r="BC412">
            <v>0</v>
          </cell>
          <cell r="BD412">
            <v>0</v>
          </cell>
          <cell r="BE412">
            <v>0</v>
          </cell>
        </row>
        <row r="413">
          <cell r="C413" t="str">
            <v>Konstrukce truhlářské</v>
          </cell>
        </row>
        <row r="427">
          <cell r="BA427">
            <v>0</v>
          </cell>
          <cell r="BC427">
            <v>0</v>
          </cell>
          <cell r="BD427">
            <v>0</v>
          </cell>
          <cell r="BE427">
            <v>0</v>
          </cell>
        </row>
        <row r="428">
          <cell r="C428" t="str">
            <v>Výplně otvorů vnitřní - dodávka dveří předběžný odhad - dle výběru investora</v>
          </cell>
        </row>
        <row r="458">
          <cell r="BA458">
            <v>0</v>
          </cell>
          <cell r="BC458">
            <v>0</v>
          </cell>
          <cell r="BD458">
            <v>0</v>
          </cell>
          <cell r="BE458">
            <v>0</v>
          </cell>
        </row>
        <row r="459">
          <cell r="C459" t="str">
            <v xml:space="preserve">Konstrukce zámečnické </v>
          </cell>
        </row>
        <row r="467">
          <cell r="BA467">
            <v>0</v>
          </cell>
          <cell r="BC467">
            <v>0</v>
          </cell>
          <cell r="BD467">
            <v>0</v>
          </cell>
          <cell r="BE467">
            <v>0</v>
          </cell>
        </row>
        <row r="468">
          <cell r="C468" t="str">
            <v>Otvorové prvky z plastu</v>
          </cell>
        </row>
        <row r="471">
          <cell r="BA471">
            <v>0</v>
          </cell>
          <cell r="BC471">
            <v>0</v>
          </cell>
          <cell r="BD471">
            <v>0</v>
          </cell>
          <cell r="BE471">
            <v>0</v>
          </cell>
        </row>
        <row r="472">
          <cell r="C472" t="str">
            <v>Hliníkové výplně otvorů</v>
          </cell>
        </row>
        <row r="476">
          <cell r="BA476">
            <v>0</v>
          </cell>
          <cell r="BC476">
            <v>0</v>
          </cell>
          <cell r="BD476">
            <v>0</v>
          </cell>
          <cell r="BE476">
            <v>0</v>
          </cell>
        </row>
        <row r="477">
          <cell r="C477" t="str">
            <v>Podlahy z dlaždic a obklady</v>
          </cell>
        </row>
        <row r="534">
          <cell r="BA534">
            <v>0</v>
          </cell>
          <cell r="BC534">
            <v>0</v>
          </cell>
          <cell r="BD534">
            <v>0</v>
          </cell>
          <cell r="BE534">
            <v>0</v>
          </cell>
        </row>
        <row r="535">
          <cell r="C535" t="str">
            <v>Podlahy vlysové a parketové - předběžný odhad</v>
          </cell>
        </row>
        <row r="673">
          <cell r="BA673">
            <v>0</v>
          </cell>
          <cell r="BC673">
            <v>0</v>
          </cell>
          <cell r="BD673">
            <v>0</v>
          </cell>
          <cell r="BE673">
            <v>0</v>
          </cell>
        </row>
        <row r="674">
          <cell r="C674" t="str">
            <v>Obklady keramické</v>
          </cell>
        </row>
        <row r="755">
          <cell r="BA755">
            <v>0</v>
          </cell>
          <cell r="BC755">
            <v>0</v>
          </cell>
          <cell r="BD755">
            <v>0</v>
          </cell>
          <cell r="BE755">
            <v>0</v>
          </cell>
        </row>
        <row r="756">
          <cell r="C756" t="str">
            <v>Malby</v>
          </cell>
        </row>
        <row r="805">
          <cell r="BA805">
            <v>0</v>
          </cell>
          <cell r="BC805">
            <v>0</v>
          </cell>
          <cell r="BD805">
            <v>0</v>
          </cell>
          <cell r="BE805">
            <v>0</v>
          </cell>
        </row>
        <row r="806">
          <cell r="C806" t="str">
            <v xml:space="preserve">Elektromontáže </v>
          </cell>
        </row>
        <row r="808">
          <cell r="BA808">
            <v>0</v>
          </cell>
          <cell r="BB808">
            <v>0</v>
          </cell>
          <cell r="BC808">
            <v>0</v>
          </cell>
          <cell r="BE808">
            <v>0</v>
          </cell>
        </row>
        <row r="809">
          <cell r="C809" t="str">
            <v>Montáže vzduchotechnických zařízení</v>
          </cell>
        </row>
        <row r="811">
          <cell r="BA811">
            <v>0</v>
          </cell>
          <cell r="BB811">
            <v>0</v>
          </cell>
          <cell r="BC811">
            <v>0</v>
          </cell>
          <cell r="BE811">
            <v>0</v>
          </cell>
        </row>
        <row r="812">
          <cell r="C812" t="str">
            <v>Přesuny suti a vybouraných hmot</v>
          </cell>
        </row>
        <row r="821">
          <cell r="BB821">
            <v>0</v>
          </cell>
          <cell r="BC821">
            <v>0</v>
          </cell>
          <cell r="BD821">
            <v>0</v>
          </cell>
          <cell r="BE8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topLeftCell="A9" workbookViewId="0">
      <selection activeCell="M31" sqref="M31"/>
    </sheetView>
  </sheetViews>
  <sheetFormatPr defaultRowHeight="15" x14ac:dyDescent="0.2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5.75" thickTop="1" x14ac:dyDescent="0.25">
      <c r="A1" s="124" t="s">
        <v>1</v>
      </c>
      <c r="B1" s="125"/>
      <c r="C1" s="6" t="s">
        <v>120</v>
      </c>
      <c r="D1" s="57"/>
      <c r="E1" s="58"/>
      <c r="F1" s="57"/>
      <c r="G1" s="59" t="s">
        <v>88</v>
      </c>
      <c r="H1" s="60" t="s">
        <v>89</v>
      </c>
      <c r="I1" s="61"/>
    </row>
    <row r="2" spans="1:9" ht="15.75" thickBot="1" x14ac:dyDescent="0.3">
      <c r="A2" s="126" t="s">
        <v>3</v>
      </c>
      <c r="B2" s="127"/>
      <c r="C2" s="11" t="s">
        <v>121</v>
      </c>
      <c r="D2" s="62"/>
      <c r="E2" s="63"/>
      <c r="F2" s="62"/>
      <c r="G2" s="128" t="s">
        <v>119</v>
      </c>
      <c r="H2" s="129"/>
      <c r="I2" s="130"/>
    </row>
    <row r="3" spans="1:9" ht="15.75" thickTop="1" x14ac:dyDescent="0.25">
      <c r="A3" s="64"/>
      <c r="B3" s="64"/>
      <c r="C3" s="64"/>
      <c r="D3" s="64"/>
      <c r="E3" s="64"/>
      <c r="F3" s="65"/>
      <c r="G3" s="64"/>
      <c r="H3" s="64"/>
      <c r="I3" s="64"/>
    </row>
    <row r="4" spans="1:9" ht="19.5" customHeight="1" x14ac:dyDescent="0.25">
      <c r="A4" s="66" t="s">
        <v>90</v>
      </c>
      <c r="B4" s="67"/>
      <c r="C4" s="67"/>
      <c r="D4" s="67"/>
      <c r="E4" s="68"/>
      <c r="F4" s="67"/>
      <c r="G4" s="67"/>
      <c r="H4" s="67"/>
      <c r="I4" s="67"/>
    </row>
    <row r="5" spans="1:9" ht="15.75" thickBot="1" x14ac:dyDescent="0.3">
      <c r="A5" s="64"/>
      <c r="B5" s="64"/>
      <c r="C5" s="64"/>
      <c r="D5" s="64"/>
      <c r="E5" s="64"/>
      <c r="F5" s="64"/>
      <c r="G5" s="64"/>
      <c r="H5" s="64"/>
      <c r="I5" s="64"/>
    </row>
    <row r="6" spans="1:9" s="75" customFormat="1" ht="15.75" thickBot="1" x14ac:dyDescent="0.3">
      <c r="A6" s="69"/>
      <c r="B6" s="70" t="s">
        <v>91</v>
      </c>
      <c r="C6" s="70"/>
      <c r="D6" s="71"/>
      <c r="E6" s="72" t="s">
        <v>92</v>
      </c>
      <c r="F6" s="73" t="s">
        <v>93</v>
      </c>
      <c r="G6" s="73" t="s">
        <v>94</v>
      </c>
      <c r="H6" s="73" t="s">
        <v>95</v>
      </c>
      <c r="I6" s="74" t="s">
        <v>96</v>
      </c>
    </row>
    <row r="7" spans="1:9" s="75" customFormat="1" x14ac:dyDescent="0.25">
      <c r="A7" s="76"/>
      <c r="B7" s="77" t="str">
        <f>[1]Položky!C7</f>
        <v>Překlady</v>
      </c>
      <c r="C7" s="65"/>
      <c r="D7" s="78"/>
      <c r="E7" s="79"/>
      <c r="F7" s="80">
        <f>[1]Položky!BB22</f>
        <v>0</v>
      </c>
      <c r="G7" s="80">
        <f>[1]Položky!BC22</f>
        <v>0</v>
      </c>
      <c r="H7" s="80">
        <f>[1]Položky!BD22</f>
        <v>0</v>
      </c>
      <c r="I7" s="81">
        <f>[1]Položky!BE22</f>
        <v>0</v>
      </c>
    </row>
    <row r="8" spans="1:9" s="75" customFormat="1" x14ac:dyDescent="0.25">
      <c r="A8" s="76"/>
      <c r="B8" s="77" t="str">
        <f>[1]Položky!C23</f>
        <v>Sádrokartonové konstrukce</v>
      </c>
      <c r="C8" s="65"/>
      <c r="D8" s="78"/>
      <c r="E8" s="79"/>
      <c r="F8" s="80">
        <f>[1]Položky!BB85</f>
        <v>0</v>
      </c>
      <c r="G8" s="80">
        <f>[1]Položky!BC85</f>
        <v>0</v>
      </c>
      <c r="H8" s="80">
        <f>[1]Položky!BD85</f>
        <v>0</v>
      </c>
      <c r="I8" s="81">
        <f>[1]Položky!BE85</f>
        <v>0</v>
      </c>
    </row>
    <row r="9" spans="1:9" s="75" customFormat="1" x14ac:dyDescent="0.25">
      <c r="A9" s="76"/>
      <c r="B9" s="77" t="str">
        <f>[1]Položky!C86</f>
        <v>Stěny a příčky</v>
      </c>
      <c r="C9" s="65"/>
      <c r="D9" s="78"/>
      <c r="E9" s="79"/>
      <c r="F9" s="80">
        <f>[1]Položky!BB120</f>
        <v>0</v>
      </c>
      <c r="G9" s="80">
        <f>[1]Položky!BC120</f>
        <v>0</v>
      </c>
      <c r="H9" s="80">
        <f>[1]Položky!BD120</f>
        <v>0</v>
      </c>
      <c r="I9" s="81">
        <f>[1]Položky!BE120</f>
        <v>0</v>
      </c>
    </row>
    <row r="10" spans="1:9" s="75" customFormat="1" x14ac:dyDescent="0.25">
      <c r="A10" s="76"/>
      <c r="B10" s="77" t="str">
        <f>[1]Položky!C121</f>
        <v>Parapety - vnitřní</v>
      </c>
      <c r="C10" s="65"/>
      <c r="D10" s="78"/>
      <c r="E10" s="79"/>
      <c r="F10" s="80">
        <f>[1]Položky!BB146</f>
        <v>0</v>
      </c>
      <c r="G10" s="80">
        <f>[1]Položky!BC146</f>
        <v>0</v>
      </c>
      <c r="H10" s="80">
        <f>[1]Položky!BD146</f>
        <v>0</v>
      </c>
      <c r="I10" s="81">
        <f>[1]Položky!BE146</f>
        <v>0</v>
      </c>
    </row>
    <row r="11" spans="1:9" s="75" customFormat="1" x14ac:dyDescent="0.25">
      <c r="A11" s="76"/>
      <c r="B11" s="77" t="str">
        <f>[1]Položky!C147</f>
        <v>Upravy povrchů vnitřní</v>
      </c>
      <c r="C11" s="65"/>
      <c r="D11" s="78"/>
      <c r="E11" s="79"/>
      <c r="F11" s="80">
        <f>[1]Položky!BB233</f>
        <v>0</v>
      </c>
      <c r="G11" s="80">
        <f>[1]Položky!BC233</f>
        <v>0</v>
      </c>
      <c r="H11" s="80">
        <f>[1]Položky!BD233</f>
        <v>0</v>
      </c>
      <c r="I11" s="81">
        <f>[1]Položky!BE233</f>
        <v>0</v>
      </c>
    </row>
    <row r="12" spans="1:9" s="75" customFormat="1" x14ac:dyDescent="0.25">
      <c r="A12" s="76"/>
      <c r="B12" s="77" t="str">
        <f>[1]Položky!C234</f>
        <v>Podlahy a podlahové konstrukce</v>
      </c>
      <c r="C12" s="65"/>
      <c r="D12" s="78"/>
      <c r="E12" s="79"/>
      <c r="F12" s="80">
        <f>[1]Položky!BB243</f>
        <v>0</v>
      </c>
      <c r="G12" s="80">
        <f>[1]Položky!BC243</f>
        <v>0</v>
      </c>
      <c r="H12" s="80">
        <f>[1]Položky!BD243</f>
        <v>0</v>
      </c>
      <c r="I12" s="81">
        <f>[1]Položky!BE243</f>
        <v>0</v>
      </c>
    </row>
    <row r="13" spans="1:9" s="75" customFormat="1" x14ac:dyDescent="0.25">
      <c r="A13" s="76"/>
      <c r="B13" s="77" t="str">
        <f>[1]Položky!C244</f>
        <v>Ostatní konstrukce, bourání</v>
      </c>
      <c r="C13" s="65"/>
      <c r="D13" s="78"/>
      <c r="E13" s="79"/>
      <c r="F13" s="80">
        <f>[1]Položky!BB248</f>
        <v>0</v>
      </c>
      <c r="G13" s="80">
        <f>[1]Položky!BC248</f>
        <v>0</v>
      </c>
      <c r="H13" s="80">
        <f>[1]Položky!BD248</f>
        <v>0</v>
      </c>
      <c r="I13" s="81">
        <f>[1]Položky!BE248</f>
        <v>0</v>
      </c>
    </row>
    <row r="14" spans="1:9" s="75" customFormat="1" x14ac:dyDescent="0.25">
      <c r="A14" s="76"/>
      <c r="B14" s="77" t="str">
        <f>[1]Položky!C249</f>
        <v>Lešení a stavební výtahy</v>
      </c>
      <c r="C14" s="65"/>
      <c r="D14" s="78"/>
      <c r="E14" s="79"/>
      <c r="F14" s="80">
        <f>[1]Položky!BB255</f>
        <v>0</v>
      </c>
      <c r="G14" s="80">
        <f>[1]Položky!BC255</f>
        <v>0</v>
      </c>
      <c r="H14" s="80">
        <f>[1]Položky!BD255</f>
        <v>0</v>
      </c>
      <c r="I14" s="81">
        <f>[1]Položky!BE255</f>
        <v>0</v>
      </c>
    </row>
    <row r="15" spans="1:9" s="75" customFormat="1" x14ac:dyDescent="0.25">
      <c r="A15" s="76"/>
      <c r="B15" s="77" t="str">
        <f>[1]Položky!C256</f>
        <v>Dokončovací konstrukce na pozemních stavbách</v>
      </c>
      <c r="C15" s="65"/>
      <c r="D15" s="78"/>
      <c r="E15" s="79"/>
      <c r="F15" s="80">
        <f>[1]Položky!BB262</f>
        <v>0</v>
      </c>
      <c r="G15" s="80">
        <f>[1]Položky!BC262</f>
        <v>0</v>
      </c>
      <c r="H15" s="80">
        <f>[1]Položky!BD262</f>
        <v>0</v>
      </c>
      <c r="I15" s="81">
        <f>[1]Položky!BE262</f>
        <v>0</v>
      </c>
    </row>
    <row r="16" spans="1:9" s="75" customFormat="1" x14ac:dyDescent="0.25">
      <c r="A16" s="76"/>
      <c r="B16" s="77" t="str">
        <f>[1]Položky!C263</f>
        <v>Bourání konstrukcí</v>
      </c>
      <c r="C16" s="65"/>
      <c r="D16" s="78"/>
      <c r="E16" s="79"/>
      <c r="F16" s="80">
        <f>[1]Položky!BB298</f>
        <v>0</v>
      </c>
      <c r="G16" s="80">
        <f>[1]Položky!BC298</f>
        <v>0</v>
      </c>
      <c r="H16" s="80">
        <f>[1]Položky!BD298</f>
        <v>0</v>
      </c>
      <c r="I16" s="81">
        <f>[1]Položky!BE298</f>
        <v>0</v>
      </c>
    </row>
    <row r="17" spans="1:9" s="75" customFormat="1" x14ac:dyDescent="0.25">
      <c r="A17" s="76"/>
      <c r="B17" s="77" t="str">
        <f>[1]Položky!C299</f>
        <v>Prorážení otvorů</v>
      </c>
      <c r="C17" s="65"/>
      <c r="D17" s="78"/>
      <c r="E17" s="79"/>
      <c r="F17" s="80">
        <f>[1]Položky!BB341</f>
        <v>0</v>
      </c>
      <c r="G17" s="80">
        <f>[1]Položky!BC341</f>
        <v>0</v>
      </c>
      <c r="H17" s="80">
        <f>[1]Položky!BD341</f>
        <v>0</v>
      </c>
      <c r="I17" s="81">
        <f>[1]Položky!BE341</f>
        <v>0</v>
      </c>
    </row>
    <row r="18" spans="1:9" s="75" customFormat="1" x14ac:dyDescent="0.25">
      <c r="A18" s="76"/>
      <c r="B18" s="77" t="str">
        <f>[1]Položky!C342</f>
        <v>Staveništní přesun hmot</v>
      </c>
      <c r="C18" s="65"/>
      <c r="D18" s="78"/>
      <c r="E18" s="79"/>
      <c r="F18" s="80">
        <f>[1]Položky!BB344</f>
        <v>0</v>
      </c>
      <c r="G18" s="80">
        <f>[1]Položky!BC344</f>
        <v>0</v>
      </c>
      <c r="H18" s="80">
        <f>[1]Položky!BD344</f>
        <v>0</v>
      </c>
      <c r="I18" s="81">
        <f>[1]Položky!BE344</f>
        <v>0</v>
      </c>
    </row>
    <row r="19" spans="1:9" s="75" customFormat="1" x14ac:dyDescent="0.25">
      <c r="A19" s="76"/>
      <c r="B19" s="77" t="str">
        <f>[1]Položky!C345</f>
        <v>Izolace proti vodě</v>
      </c>
      <c r="C19" s="65"/>
      <c r="D19" s="78"/>
      <c r="E19" s="79">
        <f>[1]Položky!BA379</f>
        <v>0</v>
      </c>
      <c r="F19" s="80"/>
      <c r="G19" s="80">
        <f>[1]Položky!BC379</f>
        <v>0</v>
      </c>
      <c r="H19" s="80">
        <f>[1]Položky!BD379</f>
        <v>0</v>
      </c>
      <c r="I19" s="81">
        <f>[1]Položky!BE379</f>
        <v>0</v>
      </c>
    </row>
    <row r="20" spans="1:9" s="75" customFormat="1" x14ac:dyDescent="0.25">
      <c r="A20" s="76"/>
      <c r="B20" s="77" t="str">
        <f>[1]Položky!C380</f>
        <v>Izolace tepelné</v>
      </c>
      <c r="C20" s="65"/>
      <c r="D20" s="78"/>
      <c r="E20" s="79">
        <f>[1]Položky!BA385</f>
        <v>0</v>
      </c>
      <c r="F20" s="80"/>
      <c r="G20" s="80">
        <f>[1]Položky!BC385</f>
        <v>0</v>
      </c>
      <c r="H20" s="80">
        <f>[1]Položky!BD385</f>
        <v>0</v>
      </c>
      <c r="I20" s="81">
        <f>[1]Položky!BE385</f>
        <v>0</v>
      </c>
    </row>
    <row r="21" spans="1:9" s="75" customFormat="1" x14ac:dyDescent="0.25">
      <c r="A21" s="76"/>
      <c r="B21" s="77" t="str">
        <f>[1]Položky!C386</f>
        <v xml:space="preserve">Zdravotechnická instalace - předběžný odhad </v>
      </c>
      <c r="C21" s="65"/>
      <c r="D21" s="78"/>
      <c r="E21" s="79">
        <f>[1]Položky!BA388</f>
        <v>0</v>
      </c>
      <c r="F21" s="80"/>
      <c r="G21" s="80">
        <f>[1]Položky!BC388</f>
        <v>0</v>
      </c>
      <c r="H21" s="80">
        <f>[1]Položky!BD388</f>
        <v>0</v>
      </c>
      <c r="I21" s="81">
        <f>[1]Položky!BE388</f>
        <v>0</v>
      </c>
    </row>
    <row r="22" spans="1:9" s="75" customFormat="1" x14ac:dyDescent="0.25">
      <c r="A22" s="76"/>
      <c r="B22" s="77" t="str">
        <f>[1]Položky!C389</f>
        <v>Zařizovací předměty</v>
      </c>
      <c r="C22" s="65"/>
      <c r="D22" s="78"/>
      <c r="E22" s="79">
        <f>[1]Položky!BA393</f>
        <v>0</v>
      </c>
      <c r="F22" s="80"/>
      <c r="G22" s="80">
        <f>[1]Položky!BC393</f>
        <v>0</v>
      </c>
      <c r="H22" s="80">
        <f>[1]Položky!BD393</f>
        <v>0</v>
      </c>
      <c r="I22" s="81">
        <f>[1]Položky!BE393</f>
        <v>0</v>
      </c>
    </row>
    <row r="23" spans="1:9" s="75" customFormat="1" x14ac:dyDescent="0.25">
      <c r="A23" s="76"/>
      <c r="B23" s="77" t="str">
        <f>[1]Položky!C394</f>
        <v>Ústřední vytápění - předběžný odhad</v>
      </c>
      <c r="C23" s="65"/>
      <c r="D23" s="78"/>
      <c r="E23" s="79">
        <f>[1]Položky!BA396</f>
        <v>0</v>
      </c>
      <c r="F23" s="80"/>
      <c r="G23" s="80">
        <f>[1]Položky!BC396</f>
        <v>0</v>
      </c>
      <c r="H23" s="80">
        <f>[1]Položky!BD396</f>
        <v>0</v>
      </c>
      <c r="I23" s="81">
        <f>[1]Položky!BE396</f>
        <v>0</v>
      </c>
    </row>
    <row r="24" spans="1:9" s="75" customFormat="1" x14ac:dyDescent="0.25">
      <c r="A24" s="76"/>
      <c r="B24" s="77" t="str">
        <f>[1]Položky!C397</f>
        <v>Otopná tělesa</v>
      </c>
      <c r="C24" s="65"/>
      <c r="D24" s="78"/>
      <c r="E24" s="79">
        <f>[1]Položky!BA405</f>
        <v>0</v>
      </c>
      <c r="F24" s="80"/>
      <c r="G24" s="80">
        <f>[1]Položky!BC405</f>
        <v>0</v>
      </c>
      <c r="H24" s="80">
        <f>[1]Položky!BD405</f>
        <v>0</v>
      </c>
      <c r="I24" s="81">
        <f>[1]Položky!BE405</f>
        <v>0</v>
      </c>
    </row>
    <row r="25" spans="1:9" s="75" customFormat="1" x14ac:dyDescent="0.25">
      <c r="A25" s="76"/>
      <c r="B25" s="77" t="str">
        <f>[1]Položky!C406</f>
        <v>Konstrukce tesařské</v>
      </c>
      <c r="C25" s="65"/>
      <c r="D25" s="78"/>
      <c r="E25" s="79">
        <f>[1]Položky!BA412</f>
        <v>0</v>
      </c>
      <c r="F25" s="80"/>
      <c r="G25" s="80">
        <f>[1]Položky!BC412</f>
        <v>0</v>
      </c>
      <c r="H25" s="80">
        <f>[1]Položky!BD412</f>
        <v>0</v>
      </c>
      <c r="I25" s="81">
        <f>[1]Položky!BE412</f>
        <v>0</v>
      </c>
    </row>
    <row r="26" spans="1:9" s="75" customFormat="1" x14ac:dyDescent="0.25">
      <c r="A26" s="76"/>
      <c r="B26" s="77" t="str">
        <f>[1]Položky!C413</f>
        <v>Konstrukce truhlářské</v>
      </c>
      <c r="C26" s="65"/>
      <c r="D26" s="78"/>
      <c r="E26" s="79">
        <f>[1]Položky!BA427</f>
        <v>0</v>
      </c>
      <c r="F26" s="80"/>
      <c r="G26" s="80">
        <f>[1]Položky!BC427</f>
        <v>0</v>
      </c>
      <c r="H26" s="80">
        <f>[1]Položky!BD427</f>
        <v>0</v>
      </c>
      <c r="I26" s="81">
        <f>[1]Položky!BE427</f>
        <v>0</v>
      </c>
    </row>
    <row r="27" spans="1:9" s="75" customFormat="1" x14ac:dyDescent="0.25">
      <c r="A27" s="76"/>
      <c r="B27" s="77" t="str">
        <f>[1]Položky!C428</f>
        <v>Výplně otvorů vnitřní - dodávka dveří předběžný odhad - dle výběru investora</v>
      </c>
      <c r="C27" s="65"/>
      <c r="D27" s="78"/>
      <c r="E27" s="79">
        <f>[1]Položky!BA458</f>
        <v>0</v>
      </c>
      <c r="F27" s="80"/>
      <c r="G27" s="80">
        <f>[1]Položky!BC458</f>
        <v>0</v>
      </c>
      <c r="H27" s="80">
        <f>[1]Položky!BD458</f>
        <v>0</v>
      </c>
      <c r="I27" s="81">
        <f>[1]Položky!BE458</f>
        <v>0</v>
      </c>
    </row>
    <row r="28" spans="1:9" s="75" customFormat="1" x14ac:dyDescent="0.25">
      <c r="A28" s="76"/>
      <c r="B28" s="77" t="str">
        <f>[1]Položky!C459</f>
        <v xml:space="preserve">Konstrukce zámečnické </v>
      </c>
      <c r="C28" s="65"/>
      <c r="D28" s="78"/>
      <c r="E28" s="79">
        <f>[1]Položky!BA467</f>
        <v>0</v>
      </c>
      <c r="F28" s="80"/>
      <c r="G28" s="80">
        <f>[1]Položky!BC467</f>
        <v>0</v>
      </c>
      <c r="H28" s="80">
        <f>[1]Položky!BD467</f>
        <v>0</v>
      </c>
      <c r="I28" s="81">
        <f>[1]Položky!BE467</f>
        <v>0</v>
      </c>
    </row>
    <row r="29" spans="1:9" s="75" customFormat="1" x14ac:dyDescent="0.25">
      <c r="A29" s="76"/>
      <c r="B29" s="77" t="str">
        <f>[1]Položky!C468</f>
        <v>Otvorové prvky z plastu</v>
      </c>
      <c r="C29" s="65"/>
      <c r="D29" s="78"/>
      <c r="E29" s="79">
        <f>[1]Položky!BA471</f>
        <v>0</v>
      </c>
      <c r="F29" s="80"/>
      <c r="G29" s="80">
        <f>[1]Položky!BC471</f>
        <v>0</v>
      </c>
      <c r="H29" s="80">
        <f>[1]Položky!BD471</f>
        <v>0</v>
      </c>
      <c r="I29" s="81">
        <f>[1]Položky!BE471</f>
        <v>0</v>
      </c>
    </row>
    <row r="30" spans="1:9" s="75" customFormat="1" x14ac:dyDescent="0.25">
      <c r="A30" s="76"/>
      <c r="B30" s="77" t="str">
        <f>[1]Položky!C472</f>
        <v>Hliníkové výplně otvorů</v>
      </c>
      <c r="C30" s="65"/>
      <c r="D30" s="78"/>
      <c r="E30" s="79">
        <f>[1]Položky!BA476</f>
        <v>0</v>
      </c>
      <c r="F30" s="80"/>
      <c r="G30" s="80">
        <f>[1]Položky!BC476</f>
        <v>0</v>
      </c>
      <c r="H30" s="80">
        <f>[1]Položky!BD476</f>
        <v>0</v>
      </c>
      <c r="I30" s="81">
        <f>[1]Položky!BE476</f>
        <v>0</v>
      </c>
    </row>
    <row r="31" spans="1:9" s="75" customFormat="1" x14ac:dyDescent="0.25">
      <c r="A31" s="76"/>
      <c r="B31" s="77" t="str">
        <f>[1]Položky!C477</f>
        <v>Podlahy z dlaždic a obklady</v>
      </c>
      <c r="C31" s="65"/>
      <c r="D31" s="78"/>
      <c r="E31" s="79">
        <f>[1]Položky!BA534</f>
        <v>0</v>
      </c>
      <c r="F31" s="80"/>
      <c r="G31" s="80">
        <f>[1]Položky!BC534</f>
        <v>0</v>
      </c>
      <c r="H31" s="80">
        <f>[1]Položky!BD534</f>
        <v>0</v>
      </c>
      <c r="I31" s="81">
        <f>[1]Položky!BE534</f>
        <v>0</v>
      </c>
    </row>
    <row r="32" spans="1:9" s="75" customFormat="1" x14ac:dyDescent="0.25">
      <c r="A32" s="76"/>
      <c r="B32" s="77" t="str">
        <f>[1]Položky!C535</f>
        <v>Podlahy vlysové a parketové - předběžný odhad</v>
      </c>
      <c r="C32" s="65"/>
      <c r="D32" s="78"/>
      <c r="E32" s="79">
        <f>[1]Položky!BA673</f>
        <v>0</v>
      </c>
      <c r="F32" s="80"/>
      <c r="G32" s="80">
        <f>[1]Položky!BC673</f>
        <v>0</v>
      </c>
      <c r="H32" s="80">
        <f>[1]Položky!BD673</f>
        <v>0</v>
      </c>
      <c r="I32" s="81">
        <f>[1]Položky!BE673</f>
        <v>0</v>
      </c>
    </row>
    <row r="33" spans="1:57" s="75" customFormat="1" x14ac:dyDescent="0.25">
      <c r="A33" s="76"/>
      <c r="B33" s="77" t="str">
        <f>[1]Položky!C674</f>
        <v>Obklady keramické</v>
      </c>
      <c r="C33" s="65"/>
      <c r="D33" s="78"/>
      <c r="E33" s="79">
        <f>[1]Položky!BA755</f>
        <v>0</v>
      </c>
      <c r="F33" s="80"/>
      <c r="G33" s="80">
        <f>[1]Položky!BC755</f>
        <v>0</v>
      </c>
      <c r="H33" s="80">
        <f>[1]Položky!BD755</f>
        <v>0</v>
      </c>
      <c r="I33" s="81">
        <f>[1]Položky!BE755</f>
        <v>0</v>
      </c>
    </row>
    <row r="34" spans="1:57" s="75" customFormat="1" x14ac:dyDescent="0.25">
      <c r="A34" s="76"/>
      <c r="B34" s="77" t="str">
        <f>[1]Položky!C756</f>
        <v>Malby</v>
      </c>
      <c r="C34" s="65"/>
      <c r="D34" s="78"/>
      <c r="E34" s="79">
        <f>[1]Položky!BA805</f>
        <v>0</v>
      </c>
      <c r="F34" s="80"/>
      <c r="G34" s="80">
        <f>[1]Položky!BC805</f>
        <v>0</v>
      </c>
      <c r="H34" s="80">
        <f>[1]Položky!BD805</f>
        <v>0</v>
      </c>
      <c r="I34" s="81">
        <f>[1]Položky!BE805</f>
        <v>0</v>
      </c>
    </row>
    <row r="35" spans="1:57" s="75" customFormat="1" x14ac:dyDescent="0.25">
      <c r="A35" s="76"/>
      <c r="B35" s="77" t="str">
        <f>[1]Položky!C806</f>
        <v xml:space="preserve">Elektromontáže </v>
      </c>
      <c r="C35" s="65"/>
      <c r="D35" s="78"/>
      <c r="E35" s="79">
        <f>[1]Položky!BA808</f>
        <v>0</v>
      </c>
      <c r="F35" s="80">
        <f>[1]Položky!BB808</f>
        <v>0</v>
      </c>
      <c r="G35" s="80">
        <f>[1]Položky!BC808</f>
        <v>0</v>
      </c>
      <c r="H35" s="80"/>
      <c r="I35" s="81">
        <f>[1]Položky!BE808</f>
        <v>0</v>
      </c>
    </row>
    <row r="36" spans="1:57" s="75" customFormat="1" x14ac:dyDescent="0.25">
      <c r="A36" s="76"/>
      <c r="B36" s="77" t="str">
        <f>[1]Položky!C809</f>
        <v>Montáže vzduchotechnických zařízení</v>
      </c>
      <c r="C36" s="65"/>
      <c r="D36" s="78"/>
      <c r="E36" s="79">
        <f>[1]Položky!BA811</f>
        <v>0</v>
      </c>
      <c r="F36" s="80">
        <f>[1]Položky!BB811</f>
        <v>0</v>
      </c>
      <c r="G36" s="80">
        <f>[1]Položky!BC811</f>
        <v>0</v>
      </c>
      <c r="H36" s="80"/>
      <c r="I36" s="81">
        <f>[1]Položky!BE811</f>
        <v>0</v>
      </c>
    </row>
    <row r="37" spans="1:57" s="75" customFormat="1" ht="15.75" thickBot="1" x14ac:dyDescent="0.3">
      <c r="A37" s="76"/>
      <c r="B37" s="77" t="str">
        <f>[1]Položky!C812</f>
        <v>Přesuny suti a vybouraných hmot</v>
      </c>
      <c r="C37" s="65"/>
      <c r="D37" s="78"/>
      <c r="E37" s="79"/>
      <c r="F37" s="80">
        <f>[1]Položky!BB821</f>
        <v>0</v>
      </c>
      <c r="G37" s="80">
        <f>[1]Položky!BC821</f>
        <v>0</v>
      </c>
      <c r="H37" s="80">
        <f>[1]Položky!BD821</f>
        <v>0</v>
      </c>
      <c r="I37" s="81">
        <f>[1]Položky!BE821</f>
        <v>0</v>
      </c>
    </row>
    <row r="38" spans="1:57" s="88" customFormat="1" ht="13.5" thickBot="1" x14ac:dyDescent="0.25">
      <c r="A38" s="82"/>
      <c r="B38" s="83" t="s">
        <v>97</v>
      </c>
      <c r="C38" s="83"/>
      <c r="D38" s="84"/>
      <c r="E38" s="85">
        <f>SUM(E7:E37)</f>
        <v>0</v>
      </c>
      <c r="F38" s="86">
        <f>SUM(F7:F37)</f>
        <v>0</v>
      </c>
      <c r="G38" s="86">
        <f>SUM(G7:G37)</f>
        <v>0</v>
      </c>
      <c r="H38" s="86">
        <f>SUM(H7:H37)</f>
        <v>0</v>
      </c>
      <c r="I38" s="87">
        <f>SUM(I7:I37)</f>
        <v>0</v>
      </c>
    </row>
    <row r="39" spans="1:57" x14ac:dyDescent="0.25">
      <c r="A39" s="65"/>
      <c r="B39" s="65"/>
      <c r="C39" s="65"/>
      <c r="D39" s="65"/>
      <c r="E39" s="65"/>
      <c r="F39" s="65"/>
      <c r="G39" s="65"/>
      <c r="H39" s="65"/>
      <c r="I39" s="65"/>
    </row>
    <row r="40" spans="1:57" ht="19.5" customHeight="1" x14ac:dyDescent="0.25">
      <c r="A40" s="67" t="s">
        <v>98</v>
      </c>
      <c r="B40" s="67"/>
      <c r="C40" s="67"/>
      <c r="D40" s="67"/>
      <c r="E40" s="67"/>
      <c r="F40" s="67"/>
      <c r="G40" s="89"/>
      <c r="H40" s="67"/>
      <c r="I40" s="67"/>
      <c r="BA40" s="90"/>
      <c r="BB40" s="90"/>
      <c r="BC40" s="90"/>
      <c r="BD40" s="90"/>
      <c r="BE40" s="90"/>
    </row>
    <row r="41" spans="1:57" ht="15.75" thickBot="1" x14ac:dyDescent="0.3">
      <c r="A41" s="64"/>
      <c r="B41" s="64"/>
      <c r="C41" s="64"/>
      <c r="D41" s="64"/>
      <c r="E41" s="64"/>
      <c r="F41" s="64"/>
      <c r="G41" s="64"/>
      <c r="H41" s="64"/>
      <c r="I41" s="64"/>
    </row>
    <row r="42" spans="1:57" x14ac:dyDescent="0.25">
      <c r="A42" s="91" t="s">
        <v>99</v>
      </c>
      <c r="B42" s="92"/>
      <c r="C42" s="92"/>
      <c r="D42" s="93"/>
      <c r="E42" s="94" t="s">
        <v>100</v>
      </c>
      <c r="F42" s="95" t="s">
        <v>63</v>
      </c>
      <c r="G42" s="96" t="s">
        <v>101</v>
      </c>
      <c r="H42" s="97"/>
      <c r="I42" s="98" t="s">
        <v>100</v>
      </c>
    </row>
    <row r="43" spans="1:57" x14ac:dyDescent="0.25">
      <c r="A43" s="99" t="s">
        <v>102</v>
      </c>
      <c r="B43" s="100"/>
      <c r="C43" s="100"/>
      <c r="D43" s="101"/>
      <c r="E43" s="102">
        <v>0</v>
      </c>
      <c r="F43" s="103">
        <v>0</v>
      </c>
      <c r="G43" s="104">
        <v>0</v>
      </c>
      <c r="H43" s="105"/>
      <c r="I43" s="106">
        <f t="shared" ref="I43:I50" si="0">E43+F43*G43/100</f>
        <v>0</v>
      </c>
      <c r="BA43">
        <v>0</v>
      </c>
    </row>
    <row r="44" spans="1:57" x14ac:dyDescent="0.25">
      <c r="A44" s="99" t="s">
        <v>103</v>
      </c>
      <c r="B44" s="100"/>
      <c r="C44" s="100"/>
      <c r="D44" s="101"/>
      <c r="E44" s="102">
        <v>0</v>
      </c>
      <c r="F44" s="103">
        <v>0</v>
      </c>
      <c r="G44" s="104">
        <v>0</v>
      </c>
      <c r="H44" s="105"/>
      <c r="I44" s="106">
        <f t="shared" si="0"/>
        <v>0</v>
      </c>
      <c r="BA44">
        <v>0</v>
      </c>
    </row>
    <row r="45" spans="1:57" x14ac:dyDescent="0.25">
      <c r="A45" s="99" t="s">
        <v>104</v>
      </c>
      <c r="B45" s="100"/>
      <c r="C45" s="100"/>
      <c r="D45" s="101"/>
      <c r="E45" s="102">
        <v>0</v>
      </c>
      <c r="F45" s="103">
        <v>0</v>
      </c>
      <c r="G45" s="104"/>
      <c r="H45" s="105"/>
      <c r="I45" s="106">
        <f t="shared" si="0"/>
        <v>0</v>
      </c>
      <c r="BA45">
        <v>0</v>
      </c>
    </row>
    <row r="46" spans="1:57" x14ac:dyDescent="0.25">
      <c r="A46" s="99" t="s">
        <v>105</v>
      </c>
      <c r="B46" s="100"/>
      <c r="C46" s="100"/>
      <c r="D46" s="101"/>
      <c r="E46" s="102">
        <v>0</v>
      </c>
      <c r="F46" s="103">
        <v>0</v>
      </c>
      <c r="G46" s="104"/>
      <c r="H46" s="105"/>
      <c r="I46" s="106">
        <f t="shared" si="0"/>
        <v>0</v>
      </c>
      <c r="BA46">
        <v>0</v>
      </c>
    </row>
    <row r="47" spans="1:57" x14ac:dyDescent="0.25">
      <c r="A47" s="99" t="s">
        <v>106</v>
      </c>
      <c r="B47" s="100"/>
      <c r="C47" s="100"/>
      <c r="D47" s="101"/>
      <c r="E47" s="102">
        <v>0</v>
      </c>
      <c r="F47" s="103">
        <v>0</v>
      </c>
      <c r="G47" s="104"/>
      <c r="H47" s="105"/>
      <c r="I47" s="106">
        <f t="shared" si="0"/>
        <v>0</v>
      </c>
      <c r="BA47">
        <v>1</v>
      </c>
    </row>
    <row r="48" spans="1:57" x14ac:dyDescent="0.25">
      <c r="A48" s="99" t="s">
        <v>107</v>
      </c>
      <c r="B48" s="100"/>
      <c r="C48" s="100"/>
      <c r="D48" s="101"/>
      <c r="E48" s="102">
        <v>0</v>
      </c>
      <c r="F48" s="103">
        <v>0</v>
      </c>
      <c r="G48" s="104"/>
      <c r="H48" s="105"/>
      <c r="I48" s="106">
        <f t="shared" si="0"/>
        <v>0</v>
      </c>
      <c r="BA48">
        <v>1</v>
      </c>
    </row>
    <row r="49" spans="1:53" x14ac:dyDescent="0.25">
      <c r="A49" s="99" t="s">
        <v>108</v>
      </c>
      <c r="B49" s="100"/>
      <c r="C49" s="100"/>
      <c r="D49" s="101"/>
      <c r="E49" s="102">
        <v>0</v>
      </c>
      <c r="F49" s="103">
        <v>0</v>
      </c>
      <c r="G49" s="104"/>
      <c r="H49" s="105"/>
      <c r="I49" s="106">
        <f t="shared" si="0"/>
        <v>0</v>
      </c>
      <c r="BA49">
        <v>2</v>
      </c>
    </row>
    <row r="50" spans="1:53" x14ac:dyDescent="0.25">
      <c r="A50" s="99" t="s">
        <v>109</v>
      </c>
      <c r="B50" s="100"/>
      <c r="C50" s="100"/>
      <c r="D50" s="101"/>
      <c r="E50" s="102">
        <v>0</v>
      </c>
      <c r="F50" s="103">
        <v>0</v>
      </c>
      <c r="G50" s="104"/>
      <c r="H50" s="105"/>
      <c r="I50" s="106">
        <f t="shared" si="0"/>
        <v>0</v>
      </c>
      <c r="BA50">
        <v>2</v>
      </c>
    </row>
    <row r="51" spans="1:53" ht="15.75" thickBot="1" x14ac:dyDescent="0.3">
      <c r="A51" s="107"/>
      <c r="B51" s="108" t="s">
        <v>110</v>
      </c>
      <c r="C51" s="109"/>
      <c r="D51" s="110"/>
      <c r="E51" s="111"/>
      <c r="F51" s="112"/>
      <c r="G51" s="112"/>
      <c r="H51" s="131">
        <f>SUM(I43:I50)</f>
        <v>0</v>
      </c>
      <c r="I51" s="132"/>
    </row>
    <row r="53" spans="1:53" x14ac:dyDescent="0.25">
      <c r="B53" s="88"/>
      <c r="F53" s="113"/>
      <c r="G53" s="114"/>
      <c r="H53" s="114"/>
      <c r="I53" s="115"/>
    </row>
    <row r="54" spans="1:53" x14ac:dyDescent="0.25">
      <c r="F54" s="113"/>
      <c r="G54" s="114"/>
      <c r="H54" s="114"/>
      <c r="I54" s="115"/>
    </row>
    <row r="55" spans="1:53" x14ac:dyDescent="0.25">
      <c r="F55" s="113"/>
      <c r="G55" s="114"/>
      <c r="H55" s="114"/>
      <c r="I55" s="115"/>
    </row>
    <row r="56" spans="1:53" x14ac:dyDescent="0.25">
      <c r="F56" s="113"/>
      <c r="G56" s="114"/>
      <c r="H56" s="114"/>
      <c r="I56" s="115"/>
    </row>
    <row r="57" spans="1:53" x14ac:dyDescent="0.25">
      <c r="F57" s="113"/>
      <c r="G57" s="114"/>
      <c r="H57" s="114"/>
      <c r="I57" s="115"/>
    </row>
    <row r="58" spans="1:53" x14ac:dyDescent="0.25">
      <c r="F58" s="113"/>
      <c r="G58" s="114"/>
      <c r="H58" s="114"/>
      <c r="I58" s="115"/>
    </row>
    <row r="59" spans="1:53" x14ac:dyDescent="0.25">
      <c r="F59" s="113"/>
      <c r="G59" s="114"/>
      <c r="H59" s="114"/>
      <c r="I59" s="115"/>
    </row>
    <row r="60" spans="1:53" x14ac:dyDescent="0.25">
      <c r="F60" s="113"/>
      <c r="G60" s="114"/>
      <c r="H60" s="114"/>
      <c r="I60" s="115"/>
    </row>
    <row r="61" spans="1:53" x14ac:dyDescent="0.25">
      <c r="F61" s="113"/>
      <c r="G61" s="114"/>
      <c r="H61" s="114"/>
      <c r="I61" s="115"/>
    </row>
    <row r="62" spans="1:53" x14ac:dyDescent="0.25">
      <c r="F62" s="113"/>
      <c r="G62" s="114"/>
      <c r="H62" s="114"/>
      <c r="I62" s="115"/>
    </row>
    <row r="63" spans="1:53" x14ac:dyDescent="0.25">
      <c r="F63" s="113"/>
      <c r="G63" s="114"/>
      <c r="H63" s="114"/>
      <c r="I63" s="115"/>
    </row>
    <row r="64" spans="1:53" x14ac:dyDescent="0.25">
      <c r="F64" s="113"/>
      <c r="G64" s="114"/>
      <c r="H64" s="114"/>
      <c r="I64" s="115"/>
    </row>
    <row r="65" spans="6:9" x14ac:dyDescent="0.25">
      <c r="F65" s="113"/>
      <c r="G65" s="114"/>
      <c r="H65" s="114"/>
      <c r="I65" s="115"/>
    </row>
    <row r="66" spans="6:9" x14ac:dyDescent="0.25">
      <c r="F66" s="113"/>
      <c r="G66" s="114"/>
      <c r="H66" s="114"/>
      <c r="I66" s="115"/>
    </row>
    <row r="67" spans="6:9" x14ac:dyDescent="0.25">
      <c r="F67" s="113"/>
      <c r="G67" s="114"/>
      <c r="H67" s="114"/>
      <c r="I67" s="115"/>
    </row>
    <row r="68" spans="6:9" x14ac:dyDescent="0.25">
      <c r="F68" s="113"/>
      <c r="G68" s="114"/>
      <c r="H68" s="114"/>
      <c r="I68" s="115"/>
    </row>
    <row r="69" spans="6:9" x14ac:dyDescent="0.25">
      <c r="F69" s="113"/>
      <c r="G69" s="114"/>
      <c r="H69" s="114"/>
      <c r="I69" s="115"/>
    </row>
    <row r="70" spans="6:9" x14ac:dyDescent="0.25">
      <c r="F70" s="113"/>
      <c r="G70" s="114"/>
      <c r="H70" s="114"/>
      <c r="I70" s="115"/>
    </row>
    <row r="71" spans="6:9" x14ac:dyDescent="0.25">
      <c r="F71" s="113"/>
      <c r="G71" s="114"/>
      <c r="H71" s="114"/>
      <c r="I71" s="115"/>
    </row>
    <row r="72" spans="6:9" x14ac:dyDescent="0.25">
      <c r="F72" s="113"/>
      <c r="G72" s="114"/>
      <c r="H72" s="114"/>
      <c r="I72" s="115"/>
    </row>
    <row r="73" spans="6:9" x14ac:dyDescent="0.25">
      <c r="F73" s="113"/>
      <c r="G73" s="114"/>
      <c r="H73" s="114"/>
      <c r="I73" s="115"/>
    </row>
    <row r="74" spans="6:9" x14ac:dyDescent="0.25">
      <c r="F74" s="113"/>
      <c r="G74" s="114"/>
      <c r="H74" s="114"/>
      <c r="I74" s="115"/>
    </row>
    <row r="75" spans="6:9" x14ac:dyDescent="0.25">
      <c r="F75" s="113"/>
      <c r="G75" s="114"/>
      <c r="H75" s="114"/>
      <c r="I75" s="115"/>
    </row>
    <row r="76" spans="6:9" x14ac:dyDescent="0.25">
      <c r="F76" s="113"/>
      <c r="G76" s="114"/>
      <c r="H76" s="114"/>
      <c r="I76" s="115"/>
    </row>
    <row r="77" spans="6:9" x14ac:dyDescent="0.25">
      <c r="F77" s="113"/>
      <c r="G77" s="114"/>
      <c r="H77" s="114"/>
      <c r="I77" s="115"/>
    </row>
    <row r="78" spans="6:9" x14ac:dyDescent="0.25">
      <c r="F78" s="113"/>
      <c r="G78" s="114"/>
      <c r="H78" s="114"/>
      <c r="I78" s="115"/>
    </row>
    <row r="79" spans="6:9" x14ac:dyDescent="0.25">
      <c r="F79" s="113"/>
      <c r="G79" s="114"/>
      <c r="H79" s="114"/>
      <c r="I79" s="115"/>
    </row>
    <row r="80" spans="6:9" x14ac:dyDescent="0.25">
      <c r="F80" s="113"/>
      <c r="G80" s="114"/>
      <c r="H80" s="114"/>
      <c r="I80" s="115"/>
    </row>
    <row r="81" spans="6:9" x14ac:dyDescent="0.25">
      <c r="F81" s="113"/>
      <c r="G81" s="114"/>
      <c r="H81" s="114"/>
      <c r="I81" s="115"/>
    </row>
    <row r="82" spans="6:9" x14ac:dyDescent="0.25">
      <c r="F82" s="113"/>
      <c r="G82" s="114"/>
      <c r="H82" s="114"/>
      <c r="I82" s="115"/>
    </row>
    <row r="83" spans="6:9" x14ac:dyDescent="0.25">
      <c r="F83" s="113"/>
      <c r="G83" s="114"/>
      <c r="H83" s="114"/>
      <c r="I83" s="115"/>
    </row>
    <row r="84" spans="6:9" x14ac:dyDescent="0.25">
      <c r="F84" s="113"/>
      <c r="G84" s="114"/>
      <c r="H84" s="114"/>
      <c r="I84" s="115"/>
    </row>
    <row r="85" spans="6:9" x14ac:dyDescent="0.25">
      <c r="F85" s="113"/>
      <c r="G85" s="114"/>
      <c r="H85" s="114"/>
      <c r="I85" s="115"/>
    </row>
    <row r="86" spans="6:9" x14ac:dyDescent="0.25">
      <c r="F86" s="113"/>
      <c r="G86" s="114"/>
      <c r="H86" s="114"/>
      <c r="I86" s="115"/>
    </row>
    <row r="87" spans="6:9" x14ac:dyDescent="0.25">
      <c r="F87" s="113"/>
      <c r="G87" s="114"/>
      <c r="H87" s="114"/>
      <c r="I87" s="115"/>
    </row>
    <row r="88" spans="6:9" x14ac:dyDescent="0.25">
      <c r="F88" s="113"/>
      <c r="G88" s="114"/>
      <c r="H88" s="114"/>
      <c r="I88" s="115"/>
    </row>
    <row r="89" spans="6:9" x14ac:dyDescent="0.25">
      <c r="F89" s="113"/>
      <c r="G89" s="114"/>
      <c r="H89" s="114"/>
      <c r="I89" s="115"/>
    </row>
    <row r="90" spans="6:9" x14ac:dyDescent="0.25">
      <c r="F90" s="113"/>
      <c r="G90" s="114"/>
      <c r="H90" s="114"/>
      <c r="I90" s="115"/>
    </row>
    <row r="91" spans="6:9" x14ac:dyDescent="0.25">
      <c r="F91" s="113"/>
      <c r="G91" s="114"/>
      <c r="H91" s="114"/>
      <c r="I91" s="115"/>
    </row>
    <row r="92" spans="6:9" x14ac:dyDescent="0.25">
      <c r="F92" s="113"/>
      <c r="G92" s="114"/>
      <c r="H92" s="114"/>
      <c r="I92" s="115"/>
    </row>
    <row r="93" spans="6:9" x14ac:dyDescent="0.25">
      <c r="F93" s="113"/>
      <c r="G93" s="114"/>
      <c r="H93" s="114"/>
      <c r="I93" s="115"/>
    </row>
    <row r="94" spans="6:9" x14ac:dyDescent="0.25">
      <c r="F94" s="113"/>
      <c r="G94" s="114"/>
      <c r="H94" s="114"/>
      <c r="I94" s="115"/>
    </row>
    <row r="95" spans="6:9" x14ac:dyDescent="0.25">
      <c r="F95" s="113"/>
      <c r="G95" s="114"/>
      <c r="H95" s="114"/>
      <c r="I95" s="115"/>
    </row>
    <row r="96" spans="6:9" x14ac:dyDescent="0.25">
      <c r="F96" s="113"/>
      <c r="G96" s="114"/>
      <c r="H96" s="114"/>
      <c r="I96" s="115"/>
    </row>
    <row r="97" spans="6:9" x14ac:dyDescent="0.25">
      <c r="F97" s="113"/>
      <c r="G97" s="114"/>
      <c r="H97" s="114"/>
      <c r="I97" s="115"/>
    </row>
    <row r="98" spans="6:9" x14ac:dyDescent="0.25">
      <c r="F98" s="113"/>
      <c r="G98" s="114"/>
      <c r="H98" s="114"/>
      <c r="I98" s="115"/>
    </row>
    <row r="99" spans="6:9" x14ac:dyDescent="0.25">
      <c r="F99" s="113"/>
      <c r="G99" s="114"/>
      <c r="H99" s="114"/>
      <c r="I99" s="115"/>
    </row>
    <row r="100" spans="6:9" x14ac:dyDescent="0.25">
      <c r="F100" s="113"/>
      <c r="G100" s="114"/>
      <c r="H100" s="114"/>
      <c r="I100" s="115"/>
    </row>
    <row r="101" spans="6:9" x14ac:dyDescent="0.25">
      <c r="F101" s="113"/>
      <c r="G101" s="114"/>
      <c r="H101" s="114"/>
      <c r="I101" s="115"/>
    </row>
    <row r="102" spans="6:9" x14ac:dyDescent="0.25">
      <c r="F102" s="113"/>
      <c r="G102" s="114"/>
      <c r="H102" s="114"/>
      <c r="I102" s="115"/>
    </row>
  </sheetData>
  <mergeCells count="4">
    <mergeCell ref="A1:B1"/>
    <mergeCell ref="A2:B2"/>
    <mergeCell ref="G2:I2"/>
    <mergeCell ref="H51:I5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2"/>
  <sheetViews>
    <sheetView workbookViewId="0">
      <selection activeCell="D15" sqref="D15"/>
    </sheetView>
  </sheetViews>
  <sheetFormatPr defaultRowHeight="15" x14ac:dyDescent="0.2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5.75" thickTop="1" x14ac:dyDescent="0.25">
      <c r="A1" s="124" t="s">
        <v>1</v>
      </c>
      <c r="B1" s="125"/>
      <c r="C1" s="57" t="s">
        <v>120</v>
      </c>
      <c r="D1" s="57"/>
      <c r="E1" s="58"/>
      <c r="F1" s="57"/>
      <c r="G1" s="59" t="s">
        <v>88</v>
      </c>
      <c r="H1" s="60" t="s">
        <v>89</v>
      </c>
      <c r="I1" s="61"/>
    </row>
    <row r="2" spans="1:9" ht="15.75" thickBot="1" x14ac:dyDescent="0.3">
      <c r="A2" s="126" t="s">
        <v>3</v>
      </c>
      <c r="B2" s="127"/>
      <c r="C2" s="11" t="s">
        <v>121</v>
      </c>
      <c r="D2" s="62"/>
      <c r="E2" s="63"/>
      <c r="F2" s="62"/>
      <c r="G2" s="128" t="s">
        <v>119</v>
      </c>
      <c r="H2" s="129"/>
      <c r="I2" s="130"/>
    </row>
    <row r="3" spans="1:9" ht="15.75" thickTop="1" x14ac:dyDescent="0.25">
      <c r="A3" s="64"/>
      <c r="B3" s="64"/>
      <c r="C3" s="64"/>
      <c r="D3" s="64"/>
      <c r="E3" s="64"/>
      <c r="F3" s="65"/>
      <c r="G3" s="64"/>
      <c r="H3" s="64"/>
      <c r="I3" s="64"/>
    </row>
    <row r="4" spans="1:9" ht="19.5" customHeight="1" x14ac:dyDescent="0.25">
      <c r="A4" s="66" t="s">
        <v>90</v>
      </c>
      <c r="B4" s="67"/>
      <c r="C4" s="67"/>
      <c r="D4" s="67"/>
      <c r="E4" s="68"/>
      <c r="F4" s="67"/>
      <c r="G4" s="67"/>
      <c r="H4" s="67"/>
      <c r="I4" s="67"/>
    </row>
    <row r="5" spans="1:9" ht="15.75" thickBot="1" x14ac:dyDescent="0.3">
      <c r="A5" s="64"/>
      <c r="B5" s="64"/>
      <c r="C5" s="64"/>
      <c r="D5" s="64"/>
      <c r="E5" s="64"/>
      <c r="F5" s="64"/>
      <c r="G5" s="64"/>
      <c r="H5" s="64"/>
      <c r="I5" s="64"/>
    </row>
    <row r="6" spans="1:9" s="75" customFormat="1" ht="15.75" thickBot="1" x14ac:dyDescent="0.3">
      <c r="A6" s="69"/>
      <c r="B6" s="70" t="s">
        <v>91</v>
      </c>
      <c r="C6" s="70"/>
      <c r="D6" s="71"/>
      <c r="E6" s="72" t="s">
        <v>92</v>
      </c>
      <c r="F6" s="73" t="s">
        <v>93</v>
      </c>
      <c r="G6" s="73" t="s">
        <v>94</v>
      </c>
      <c r="H6" s="73" t="s">
        <v>95</v>
      </c>
      <c r="I6" s="74" t="s">
        <v>96</v>
      </c>
    </row>
    <row r="7" spans="1:9" s="75" customFormat="1" x14ac:dyDescent="0.25">
      <c r="A7" s="76"/>
      <c r="B7" s="77" t="str">
        <f>[1]Položky!C7</f>
        <v>Překlady</v>
      </c>
      <c r="C7" s="65"/>
      <c r="D7" s="78"/>
      <c r="E7" s="79"/>
      <c r="F7" s="80">
        <f>[1]Položky!BB22</f>
        <v>0</v>
      </c>
      <c r="G7" s="80">
        <f>[1]Položky!BC22</f>
        <v>0</v>
      </c>
      <c r="H7" s="80">
        <f>[1]Položky!BD22</f>
        <v>0</v>
      </c>
      <c r="I7" s="81">
        <f>[1]Položky!BE22</f>
        <v>0</v>
      </c>
    </row>
    <row r="8" spans="1:9" s="75" customFormat="1" x14ac:dyDescent="0.25">
      <c r="A8" s="76"/>
      <c r="B8" s="77" t="str">
        <f>[1]Položky!C23</f>
        <v>Sádrokartonové konstrukce</v>
      </c>
      <c r="C8" s="65"/>
      <c r="D8" s="78"/>
      <c r="E8" s="79"/>
      <c r="F8" s="80">
        <f>[1]Položky!BB85</f>
        <v>0</v>
      </c>
      <c r="G8" s="80">
        <f>[1]Položky!BC85</f>
        <v>0</v>
      </c>
      <c r="H8" s="80">
        <f>[1]Položky!BD85</f>
        <v>0</v>
      </c>
      <c r="I8" s="81">
        <f>[1]Položky!BE85</f>
        <v>0</v>
      </c>
    </row>
    <row r="9" spans="1:9" s="75" customFormat="1" x14ac:dyDescent="0.25">
      <c r="A9" s="76"/>
      <c r="B9" s="77" t="str">
        <f>[1]Položky!C86</f>
        <v>Stěny a příčky</v>
      </c>
      <c r="C9" s="65"/>
      <c r="D9" s="78"/>
      <c r="E9" s="79"/>
      <c r="F9" s="80">
        <f>[1]Položky!BB120</f>
        <v>0</v>
      </c>
      <c r="G9" s="80">
        <f>[1]Položky!BC120</f>
        <v>0</v>
      </c>
      <c r="H9" s="80">
        <f>[1]Položky!BD120</f>
        <v>0</v>
      </c>
      <c r="I9" s="81">
        <f>[1]Položky!BE120</f>
        <v>0</v>
      </c>
    </row>
    <row r="10" spans="1:9" s="75" customFormat="1" x14ac:dyDescent="0.25">
      <c r="A10" s="76"/>
      <c r="B10" s="77" t="str">
        <f>[1]Položky!C121</f>
        <v>Parapety - vnitřní</v>
      </c>
      <c r="C10" s="65"/>
      <c r="D10" s="78"/>
      <c r="E10" s="79"/>
      <c r="F10" s="80">
        <f>[1]Položky!BB146</f>
        <v>0</v>
      </c>
      <c r="G10" s="80">
        <f>[1]Položky!BC146</f>
        <v>0</v>
      </c>
      <c r="H10" s="80">
        <f>[1]Položky!BD146</f>
        <v>0</v>
      </c>
      <c r="I10" s="81">
        <f>[1]Položky!BE146</f>
        <v>0</v>
      </c>
    </row>
    <row r="11" spans="1:9" s="75" customFormat="1" x14ac:dyDescent="0.25">
      <c r="A11" s="76"/>
      <c r="B11" s="77" t="str">
        <f>[1]Položky!C147</f>
        <v>Upravy povrchů vnitřní</v>
      </c>
      <c r="C11" s="65"/>
      <c r="D11" s="78"/>
      <c r="E11" s="79"/>
      <c r="F11" s="80">
        <f>[1]Položky!BB233</f>
        <v>0</v>
      </c>
      <c r="G11" s="80">
        <f>[1]Položky!BC233</f>
        <v>0</v>
      </c>
      <c r="H11" s="80">
        <f>[1]Položky!BD233</f>
        <v>0</v>
      </c>
      <c r="I11" s="81">
        <f>[1]Položky!BE233</f>
        <v>0</v>
      </c>
    </row>
    <row r="12" spans="1:9" s="75" customFormat="1" x14ac:dyDescent="0.25">
      <c r="A12" s="76"/>
      <c r="B12" s="77" t="str">
        <f>[1]Položky!C234</f>
        <v>Podlahy a podlahové konstrukce</v>
      </c>
      <c r="C12" s="65"/>
      <c r="D12" s="78"/>
      <c r="E12" s="79"/>
      <c r="F12" s="80">
        <f>[1]Položky!BB243</f>
        <v>0</v>
      </c>
      <c r="G12" s="80">
        <f>[1]Položky!BC243</f>
        <v>0</v>
      </c>
      <c r="H12" s="80">
        <f>[1]Položky!BD243</f>
        <v>0</v>
      </c>
      <c r="I12" s="81">
        <f>[1]Položky!BE243</f>
        <v>0</v>
      </c>
    </row>
    <row r="13" spans="1:9" s="75" customFormat="1" x14ac:dyDescent="0.25">
      <c r="A13" s="76"/>
      <c r="B13" s="77" t="str">
        <f>[1]Položky!C244</f>
        <v>Ostatní konstrukce, bourání</v>
      </c>
      <c r="C13" s="65"/>
      <c r="D13" s="78"/>
      <c r="E13" s="79"/>
      <c r="F13" s="80">
        <f>[1]Položky!BB248</f>
        <v>0</v>
      </c>
      <c r="G13" s="80">
        <f>[1]Položky!BC248</f>
        <v>0</v>
      </c>
      <c r="H13" s="80">
        <f>[1]Položky!BD248</f>
        <v>0</v>
      </c>
      <c r="I13" s="81">
        <f>[1]Položky!BE248</f>
        <v>0</v>
      </c>
    </row>
    <row r="14" spans="1:9" s="75" customFormat="1" x14ac:dyDescent="0.25">
      <c r="A14" s="76"/>
      <c r="B14" s="77" t="str">
        <f>[1]Položky!C249</f>
        <v>Lešení a stavební výtahy</v>
      </c>
      <c r="C14" s="65"/>
      <c r="D14" s="78"/>
      <c r="E14" s="79"/>
      <c r="F14" s="80">
        <f>[1]Položky!BB255</f>
        <v>0</v>
      </c>
      <c r="G14" s="80">
        <f>[1]Položky!BC255</f>
        <v>0</v>
      </c>
      <c r="H14" s="80">
        <f>[1]Položky!BD255</f>
        <v>0</v>
      </c>
      <c r="I14" s="81">
        <f>[1]Položky!BE255</f>
        <v>0</v>
      </c>
    </row>
    <row r="15" spans="1:9" s="75" customFormat="1" x14ac:dyDescent="0.25">
      <c r="A15" s="76"/>
      <c r="B15" s="77" t="str">
        <f>[1]Položky!C256</f>
        <v>Dokončovací konstrukce na pozemních stavbách</v>
      </c>
      <c r="C15" s="65"/>
      <c r="D15" s="78"/>
      <c r="E15" s="79"/>
      <c r="F15" s="80">
        <f>[1]Položky!BB262</f>
        <v>0</v>
      </c>
      <c r="G15" s="80">
        <f>[1]Položky!BC262</f>
        <v>0</v>
      </c>
      <c r="H15" s="80">
        <f>[1]Položky!BD262</f>
        <v>0</v>
      </c>
      <c r="I15" s="81">
        <f>[1]Položky!BE262</f>
        <v>0</v>
      </c>
    </row>
    <row r="16" spans="1:9" s="75" customFormat="1" x14ac:dyDescent="0.25">
      <c r="A16" s="76"/>
      <c r="B16" s="77" t="str">
        <f>[1]Položky!C263</f>
        <v>Bourání konstrukcí</v>
      </c>
      <c r="C16" s="65"/>
      <c r="D16" s="78"/>
      <c r="E16" s="79"/>
      <c r="F16" s="80">
        <f>[1]Položky!BB298</f>
        <v>0</v>
      </c>
      <c r="G16" s="80">
        <f>[1]Položky!BC298</f>
        <v>0</v>
      </c>
      <c r="H16" s="80">
        <f>[1]Položky!BD298</f>
        <v>0</v>
      </c>
      <c r="I16" s="81">
        <f>[1]Položky!BE298</f>
        <v>0</v>
      </c>
    </row>
    <row r="17" spans="1:9" s="75" customFormat="1" x14ac:dyDescent="0.25">
      <c r="A17" s="76"/>
      <c r="B17" s="77" t="str">
        <f>[1]Položky!C299</f>
        <v>Prorážení otvorů</v>
      </c>
      <c r="C17" s="65"/>
      <c r="D17" s="78"/>
      <c r="E17" s="79"/>
      <c r="F17" s="80">
        <f>[1]Položky!BB341</f>
        <v>0</v>
      </c>
      <c r="G17" s="80">
        <f>[1]Položky!BC341</f>
        <v>0</v>
      </c>
      <c r="H17" s="80">
        <f>[1]Položky!BD341</f>
        <v>0</v>
      </c>
      <c r="I17" s="81">
        <f>[1]Položky!BE341</f>
        <v>0</v>
      </c>
    </row>
    <row r="18" spans="1:9" s="75" customFormat="1" x14ac:dyDescent="0.25">
      <c r="A18" s="76"/>
      <c r="B18" s="77" t="str">
        <f>[1]Položky!C342</f>
        <v>Staveništní přesun hmot</v>
      </c>
      <c r="C18" s="65"/>
      <c r="D18" s="78"/>
      <c r="E18" s="79"/>
      <c r="F18" s="80">
        <f>[1]Položky!BB344</f>
        <v>0</v>
      </c>
      <c r="G18" s="80">
        <f>[1]Položky!BC344</f>
        <v>0</v>
      </c>
      <c r="H18" s="80">
        <f>[1]Položky!BD344</f>
        <v>0</v>
      </c>
      <c r="I18" s="81">
        <f>[1]Položky!BE344</f>
        <v>0</v>
      </c>
    </row>
    <row r="19" spans="1:9" s="75" customFormat="1" x14ac:dyDescent="0.25">
      <c r="A19" s="76"/>
      <c r="B19" s="77" t="str">
        <f>[1]Položky!C345</f>
        <v>Izolace proti vodě</v>
      </c>
      <c r="C19" s="65"/>
      <c r="D19" s="78"/>
      <c r="E19" s="79">
        <f>[1]Položky!BA379</f>
        <v>0</v>
      </c>
      <c r="F19" s="80"/>
      <c r="G19" s="80">
        <f>[1]Položky!BC379</f>
        <v>0</v>
      </c>
      <c r="H19" s="80">
        <f>[1]Položky!BD379</f>
        <v>0</v>
      </c>
      <c r="I19" s="81">
        <f>[1]Položky!BE379</f>
        <v>0</v>
      </c>
    </row>
    <row r="20" spans="1:9" s="75" customFormat="1" x14ac:dyDescent="0.25">
      <c r="A20" s="76"/>
      <c r="B20" s="77" t="str">
        <f>[1]Položky!C380</f>
        <v>Izolace tepelné</v>
      </c>
      <c r="C20" s="65"/>
      <c r="D20" s="78"/>
      <c r="E20" s="79">
        <f>[1]Položky!BA385</f>
        <v>0</v>
      </c>
      <c r="F20" s="80"/>
      <c r="G20" s="80">
        <f>[1]Položky!BC385</f>
        <v>0</v>
      </c>
      <c r="H20" s="80">
        <f>[1]Položky!BD385</f>
        <v>0</v>
      </c>
      <c r="I20" s="81">
        <f>[1]Položky!BE385</f>
        <v>0</v>
      </c>
    </row>
    <row r="21" spans="1:9" s="75" customFormat="1" x14ac:dyDescent="0.25">
      <c r="A21" s="76"/>
      <c r="B21" s="77" t="str">
        <f>[1]Položky!C386</f>
        <v xml:space="preserve">Zdravotechnická instalace - předběžný odhad </v>
      </c>
      <c r="C21" s="65"/>
      <c r="D21" s="78"/>
      <c r="E21" s="79">
        <f>[1]Položky!BA388</f>
        <v>0</v>
      </c>
      <c r="F21" s="80"/>
      <c r="G21" s="80">
        <f>[1]Položky!BC388</f>
        <v>0</v>
      </c>
      <c r="H21" s="80">
        <f>[1]Položky!BD388</f>
        <v>0</v>
      </c>
      <c r="I21" s="81">
        <f>[1]Položky!BE388</f>
        <v>0</v>
      </c>
    </row>
    <row r="22" spans="1:9" s="75" customFormat="1" x14ac:dyDescent="0.25">
      <c r="A22" s="76"/>
      <c r="B22" s="77" t="str">
        <f>[1]Položky!C389</f>
        <v>Zařizovací předměty</v>
      </c>
      <c r="C22" s="65"/>
      <c r="D22" s="78"/>
      <c r="E22" s="79">
        <f>[1]Položky!BA393</f>
        <v>0</v>
      </c>
      <c r="F22" s="80"/>
      <c r="G22" s="80">
        <f>[1]Položky!BC393</f>
        <v>0</v>
      </c>
      <c r="H22" s="80">
        <f>[1]Položky!BD393</f>
        <v>0</v>
      </c>
      <c r="I22" s="81">
        <f>[1]Položky!BE393</f>
        <v>0</v>
      </c>
    </row>
    <row r="23" spans="1:9" s="75" customFormat="1" x14ac:dyDescent="0.25">
      <c r="A23" s="76"/>
      <c r="B23" s="77" t="str">
        <f>[1]Položky!C394</f>
        <v>Ústřední vytápění - předběžný odhad</v>
      </c>
      <c r="C23" s="65"/>
      <c r="D23" s="78"/>
      <c r="E23" s="79">
        <f>[1]Položky!BA396</f>
        <v>0</v>
      </c>
      <c r="F23" s="80"/>
      <c r="G23" s="80">
        <f>[1]Položky!BC396</f>
        <v>0</v>
      </c>
      <c r="H23" s="80">
        <f>[1]Položky!BD396</f>
        <v>0</v>
      </c>
      <c r="I23" s="81">
        <f>[1]Položky!BE396</f>
        <v>0</v>
      </c>
    </row>
    <row r="24" spans="1:9" s="75" customFormat="1" x14ac:dyDescent="0.25">
      <c r="A24" s="76"/>
      <c r="B24" s="77" t="str">
        <f>[1]Položky!C397</f>
        <v>Otopná tělesa</v>
      </c>
      <c r="C24" s="65"/>
      <c r="D24" s="78"/>
      <c r="E24" s="79">
        <f>[1]Položky!BA405</f>
        <v>0</v>
      </c>
      <c r="F24" s="80"/>
      <c r="G24" s="80">
        <f>[1]Položky!BC405</f>
        <v>0</v>
      </c>
      <c r="H24" s="80">
        <f>[1]Položky!BD405</f>
        <v>0</v>
      </c>
      <c r="I24" s="81">
        <f>[1]Položky!BE405</f>
        <v>0</v>
      </c>
    </row>
    <row r="25" spans="1:9" s="75" customFormat="1" x14ac:dyDescent="0.25">
      <c r="A25" s="76"/>
      <c r="B25" s="77" t="str">
        <f>[1]Položky!C406</f>
        <v>Konstrukce tesařské</v>
      </c>
      <c r="C25" s="65"/>
      <c r="D25" s="78"/>
      <c r="E25" s="79">
        <f>[1]Položky!BA412</f>
        <v>0</v>
      </c>
      <c r="F25" s="80"/>
      <c r="G25" s="80">
        <f>[1]Položky!BC412</f>
        <v>0</v>
      </c>
      <c r="H25" s="80">
        <f>[1]Položky!BD412</f>
        <v>0</v>
      </c>
      <c r="I25" s="81">
        <f>[1]Položky!BE412</f>
        <v>0</v>
      </c>
    </row>
    <row r="26" spans="1:9" s="75" customFormat="1" x14ac:dyDescent="0.25">
      <c r="A26" s="76"/>
      <c r="B26" s="77" t="str">
        <f>[1]Položky!C413</f>
        <v>Konstrukce truhlářské</v>
      </c>
      <c r="C26" s="65"/>
      <c r="D26" s="78"/>
      <c r="E26" s="79">
        <f>[1]Položky!BA427</f>
        <v>0</v>
      </c>
      <c r="F26" s="80"/>
      <c r="G26" s="80">
        <f>[1]Položky!BC427</f>
        <v>0</v>
      </c>
      <c r="H26" s="80">
        <f>[1]Položky!BD427</f>
        <v>0</v>
      </c>
      <c r="I26" s="81">
        <f>[1]Položky!BE427</f>
        <v>0</v>
      </c>
    </row>
    <row r="27" spans="1:9" s="75" customFormat="1" x14ac:dyDescent="0.25">
      <c r="A27" s="76"/>
      <c r="B27" s="77" t="str">
        <f>[1]Položky!C428</f>
        <v>Výplně otvorů vnitřní - dodávka dveří předběžný odhad - dle výběru investora</v>
      </c>
      <c r="C27" s="65"/>
      <c r="D27" s="78"/>
      <c r="E27" s="79">
        <f>[1]Položky!BA458</f>
        <v>0</v>
      </c>
      <c r="F27" s="80"/>
      <c r="G27" s="80">
        <f>[1]Položky!BC458</f>
        <v>0</v>
      </c>
      <c r="H27" s="80">
        <f>[1]Položky!BD458</f>
        <v>0</v>
      </c>
      <c r="I27" s="81">
        <f>[1]Položky!BE458</f>
        <v>0</v>
      </c>
    </row>
    <row r="28" spans="1:9" s="75" customFormat="1" x14ac:dyDescent="0.25">
      <c r="A28" s="76"/>
      <c r="B28" s="77" t="str">
        <f>[1]Položky!C459</f>
        <v xml:space="preserve">Konstrukce zámečnické </v>
      </c>
      <c r="C28" s="65"/>
      <c r="D28" s="78"/>
      <c r="E28" s="79">
        <f>[1]Položky!BA467</f>
        <v>0</v>
      </c>
      <c r="F28" s="80"/>
      <c r="G28" s="80">
        <f>[1]Položky!BC467</f>
        <v>0</v>
      </c>
      <c r="H28" s="80">
        <f>[1]Položky!BD467</f>
        <v>0</v>
      </c>
      <c r="I28" s="81">
        <f>[1]Položky!BE467</f>
        <v>0</v>
      </c>
    </row>
    <row r="29" spans="1:9" s="75" customFormat="1" x14ac:dyDescent="0.25">
      <c r="A29" s="76"/>
      <c r="B29" s="77" t="str">
        <f>[1]Položky!C468</f>
        <v>Otvorové prvky z plastu</v>
      </c>
      <c r="C29" s="65"/>
      <c r="D29" s="78"/>
      <c r="E29" s="79">
        <f>[1]Položky!BA471</f>
        <v>0</v>
      </c>
      <c r="F29" s="80"/>
      <c r="G29" s="80">
        <f>[1]Položky!BC471</f>
        <v>0</v>
      </c>
      <c r="H29" s="80">
        <f>[1]Položky!BD471</f>
        <v>0</v>
      </c>
      <c r="I29" s="81">
        <f>[1]Položky!BE471</f>
        <v>0</v>
      </c>
    </row>
    <row r="30" spans="1:9" s="75" customFormat="1" x14ac:dyDescent="0.25">
      <c r="A30" s="76"/>
      <c r="B30" s="77" t="str">
        <f>[1]Položky!C472</f>
        <v>Hliníkové výplně otvorů</v>
      </c>
      <c r="C30" s="65"/>
      <c r="D30" s="78"/>
      <c r="E30" s="79">
        <f>[1]Položky!BA476</f>
        <v>0</v>
      </c>
      <c r="F30" s="80"/>
      <c r="G30" s="80">
        <f>[1]Položky!BC476</f>
        <v>0</v>
      </c>
      <c r="H30" s="80">
        <f>[1]Položky!BD476</f>
        <v>0</v>
      </c>
      <c r="I30" s="81">
        <f>[1]Položky!BE476</f>
        <v>0</v>
      </c>
    </row>
    <row r="31" spans="1:9" s="75" customFormat="1" x14ac:dyDescent="0.25">
      <c r="A31" s="76"/>
      <c r="B31" s="77" t="str">
        <f>[1]Položky!C477</f>
        <v>Podlahy z dlaždic a obklady</v>
      </c>
      <c r="C31" s="65"/>
      <c r="D31" s="78"/>
      <c r="E31" s="79">
        <f>[1]Položky!BA534</f>
        <v>0</v>
      </c>
      <c r="F31" s="80"/>
      <c r="G31" s="80">
        <f>[1]Položky!BC534</f>
        <v>0</v>
      </c>
      <c r="H31" s="80">
        <f>[1]Položky!BD534</f>
        <v>0</v>
      </c>
      <c r="I31" s="81">
        <f>[1]Položky!BE534</f>
        <v>0</v>
      </c>
    </row>
    <row r="32" spans="1:9" s="75" customFormat="1" x14ac:dyDescent="0.25">
      <c r="A32" s="76"/>
      <c r="B32" s="77" t="str">
        <f>[1]Položky!C535</f>
        <v>Podlahy vlysové a parketové - předběžný odhad</v>
      </c>
      <c r="C32" s="65"/>
      <c r="D32" s="78"/>
      <c r="E32" s="79">
        <f>[1]Položky!BA673</f>
        <v>0</v>
      </c>
      <c r="F32" s="80"/>
      <c r="G32" s="80">
        <f>[1]Položky!BC673</f>
        <v>0</v>
      </c>
      <c r="H32" s="80">
        <f>[1]Položky!BD673</f>
        <v>0</v>
      </c>
      <c r="I32" s="81">
        <f>[1]Položky!BE673</f>
        <v>0</v>
      </c>
    </row>
    <row r="33" spans="1:57" s="75" customFormat="1" x14ac:dyDescent="0.25">
      <c r="A33" s="76"/>
      <c r="B33" s="77" t="str">
        <f>[1]Položky!C674</f>
        <v>Obklady keramické</v>
      </c>
      <c r="C33" s="65"/>
      <c r="D33" s="78"/>
      <c r="E33" s="79">
        <f>[1]Položky!BA755</f>
        <v>0</v>
      </c>
      <c r="F33" s="80"/>
      <c r="G33" s="80">
        <f>[1]Položky!BC755</f>
        <v>0</v>
      </c>
      <c r="H33" s="80">
        <f>[1]Položky!BD755</f>
        <v>0</v>
      </c>
      <c r="I33" s="81">
        <f>[1]Položky!BE755</f>
        <v>0</v>
      </c>
    </row>
    <row r="34" spans="1:57" s="75" customFormat="1" x14ac:dyDescent="0.25">
      <c r="A34" s="76"/>
      <c r="B34" s="77" t="str">
        <f>[1]Položky!C756</f>
        <v>Malby</v>
      </c>
      <c r="C34" s="65"/>
      <c r="D34" s="78"/>
      <c r="E34" s="79">
        <f>[1]Položky!BA805</f>
        <v>0</v>
      </c>
      <c r="F34" s="80"/>
      <c r="G34" s="80">
        <f>[1]Položky!BC805</f>
        <v>0</v>
      </c>
      <c r="H34" s="80">
        <f>[1]Položky!BD805</f>
        <v>0</v>
      </c>
      <c r="I34" s="81">
        <f>[1]Položky!BE805</f>
        <v>0</v>
      </c>
    </row>
    <row r="35" spans="1:57" s="75" customFormat="1" x14ac:dyDescent="0.25">
      <c r="A35" s="76"/>
      <c r="B35" s="77" t="str">
        <f>[1]Položky!C806</f>
        <v xml:space="preserve">Elektromontáže </v>
      </c>
      <c r="C35" s="65"/>
      <c r="D35" s="78"/>
      <c r="E35" s="79">
        <f>[1]Položky!BA808</f>
        <v>0</v>
      </c>
      <c r="F35" s="80">
        <f>[1]Položky!BB808</f>
        <v>0</v>
      </c>
      <c r="G35" s="80">
        <f>[1]Položky!BC808</f>
        <v>0</v>
      </c>
      <c r="H35" s="80"/>
      <c r="I35" s="81">
        <f>[1]Položky!BE808</f>
        <v>0</v>
      </c>
    </row>
    <row r="36" spans="1:57" s="75" customFormat="1" x14ac:dyDescent="0.25">
      <c r="A36" s="76"/>
      <c r="B36" s="77" t="str">
        <f>[1]Položky!C809</f>
        <v>Montáže vzduchotechnických zařízení</v>
      </c>
      <c r="C36" s="65"/>
      <c r="D36" s="78"/>
      <c r="E36" s="79">
        <f>[1]Položky!BA811</f>
        <v>0</v>
      </c>
      <c r="F36" s="80">
        <f>[1]Položky!BB811</f>
        <v>0</v>
      </c>
      <c r="G36" s="80">
        <f>[1]Položky!BC811</f>
        <v>0</v>
      </c>
      <c r="H36" s="80"/>
      <c r="I36" s="81">
        <f>[1]Položky!BE811</f>
        <v>0</v>
      </c>
    </row>
    <row r="37" spans="1:57" s="75" customFormat="1" ht="15.75" thickBot="1" x14ac:dyDescent="0.3">
      <c r="A37" s="76"/>
      <c r="B37" s="77" t="str">
        <f>[1]Položky!C812</f>
        <v>Přesuny suti a vybouraných hmot</v>
      </c>
      <c r="C37" s="65"/>
      <c r="D37" s="78"/>
      <c r="E37" s="79"/>
      <c r="F37" s="80">
        <f>[1]Položky!BB821</f>
        <v>0</v>
      </c>
      <c r="G37" s="80">
        <f>[1]Položky!BC821</f>
        <v>0</v>
      </c>
      <c r="H37" s="80">
        <f>[1]Položky!BD821</f>
        <v>0</v>
      </c>
      <c r="I37" s="81">
        <f>[1]Položky!BE821</f>
        <v>0</v>
      </c>
    </row>
    <row r="38" spans="1:57" s="88" customFormat="1" ht="13.5" thickBot="1" x14ac:dyDescent="0.25">
      <c r="A38" s="82"/>
      <c r="B38" s="83" t="s">
        <v>97</v>
      </c>
      <c r="C38" s="83"/>
      <c r="D38" s="84"/>
      <c r="E38" s="85">
        <f>SUM(E7:E37)</f>
        <v>0</v>
      </c>
      <c r="F38" s="86">
        <f>SUM(F7:F37)</f>
        <v>0</v>
      </c>
      <c r="G38" s="86">
        <f>SUM(G7:G37)</f>
        <v>0</v>
      </c>
      <c r="H38" s="86">
        <f>SUM(H7:H37)</f>
        <v>0</v>
      </c>
      <c r="I38" s="87">
        <f>SUM(I7:I37)</f>
        <v>0</v>
      </c>
    </row>
    <row r="39" spans="1:57" x14ac:dyDescent="0.25">
      <c r="A39" s="65"/>
      <c r="B39" s="65"/>
      <c r="C39" s="65"/>
      <c r="D39" s="65"/>
      <c r="E39" s="65"/>
      <c r="F39" s="65"/>
      <c r="G39" s="65"/>
      <c r="H39" s="65"/>
      <c r="I39" s="65"/>
    </row>
    <row r="40" spans="1:57" ht="19.5" customHeight="1" x14ac:dyDescent="0.25">
      <c r="A40" s="67" t="s">
        <v>98</v>
      </c>
      <c r="B40" s="67"/>
      <c r="C40" s="67"/>
      <c r="D40" s="67"/>
      <c r="E40" s="67"/>
      <c r="F40" s="67"/>
      <c r="G40" s="89"/>
      <c r="H40" s="67"/>
      <c r="I40" s="67"/>
      <c r="BA40" s="90"/>
      <c r="BB40" s="90"/>
      <c r="BC40" s="90"/>
      <c r="BD40" s="90"/>
      <c r="BE40" s="90"/>
    </row>
    <row r="41" spans="1:57" ht="15.75" thickBot="1" x14ac:dyDescent="0.3">
      <c r="A41" s="64"/>
      <c r="B41" s="64"/>
      <c r="C41" s="64"/>
      <c r="D41" s="64"/>
      <c r="E41" s="64"/>
      <c r="F41" s="64"/>
      <c r="G41" s="64"/>
      <c r="H41" s="64"/>
      <c r="I41" s="64"/>
    </row>
    <row r="42" spans="1:57" x14ac:dyDescent="0.25">
      <c r="A42" s="91" t="s">
        <v>99</v>
      </c>
      <c r="B42" s="92"/>
      <c r="C42" s="92"/>
      <c r="D42" s="93"/>
      <c r="E42" s="94" t="s">
        <v>100</v>
      </c>
      <c r="F42" s="95" t="s">
        <v>63</v>
      </c>
      <c r="G42" s="96" t="s">
        <v>101</v>
      </c>
      <c r="H42" s="97"/>
      <c r="I42" s="98" t="s">
        <v>100</v>
      </c>
    </row>
    <row r="43" spans="1:57" x14ac:dyDescent="0.25">
      <c r="A43" s="99" t="s">
        <v>102</v>
      </c>
      <c r="B43" s="100"/>
      <c r="C43" s="100"/>
      <c r="D43" s="101"/>
      <c r="E43" s="102">
        <v>0</v>
      </c>
      <c r="F43" s="103">
        <v>0</v>
      </c>
      <c r="G43" s="104">
        <f t="shared" ref="G43:G50" si="0">CHOOSE(BA43+1,HSV+PSV,HSV+PSV+Mont,HSV+PSV+Dodavka+Mont,HSV,PSV,Mont,Dodavka,Mont+Dodavka,0)</f>
        <v>0</v>
      </c>
      <c r="H43" s="105"/>
      <c r="I43" s="106">
        <f t="shared" ref="I43:I50" si="1">E43+F43*G43/100</f>
        <v>0</v>
      </c>
      <c r="BA43">
        <v>0</v>
      </c>
    </row>
    <row r="44" spans="1:57" x14ac:dyDescent="0.25">
      <c r="A44" s="99" t="s">
        <v>103</v>
      </c>
      <c r="B44" s="100"/>
      <c r="C44" s="100"/>
      <c r="D44" s="101"/>
      <c r="E44" s="102">
        <v>0</v>
      </c>
      <c r="F44" s="103">
        <v>0</v>
      </c>
      <c r="G44" s="104">
        <f t="shared" si="0"/>
        <v>0</v>
      </c>
      <c r="H44" s="105"/>
      <c r="I44" s="106">
        <f t="shared" si="1"/>
        <v>0</v>
      </c>
      <c r="BA44">
        <v>0</v>
      </c>
    </row>
    <row r="45" spans="1:57" x14ac:dyDescent="0.25">
      <c r="A45" s="99" t="s">
        <v>104</v>
      </c>
      <c r="B45" s="100"/>
      <c r="C45" s="100"/>
      <c r="D45" s="101"/>
      <c r="E45" s="102">
        <v>0</v>
      </c>
      <c r="F45" s="103">
        <v>0</v>
      </c>
      <c r="G45" s="104">
        <f t="shared" si="0"/>
        <v>0</v>
      </c>
      <c r="H45" s="105"/>
      <c r="I45" s="106">
        <f t="shared" si="1"/>
        <v>0</v>
      </c>
      <c r="BA45">
        <v>0</v>
      </c>
    </row>
    <row r="46" spans="1:57" x14ac:dyDescent="0.25">
      <c r="A46" s="99" t="s">
        <v>105</v>
      </c>
      <c r="B46" s="100"/>
      <c r="C46" s="100"/>
      <c r="D46" s="101"/>
      <c r="E46" s="102">
        <v>0</v>
      </c>
      <c r="F46" s="103">
        <v>0</v>
      </c>
      <c r="G46" s="104">
        <f t="shared" si="0"/>
        <v>0</v>
      </c>
      <c r="H46" s="105"/>
      <c r="I46" s="106">
        <f t="shared" si="1"/>
        <v>0</v>
      </c>
      <c r="BA46">
        <v>0</v>
      </c>
    </row>
    <row r="47" spans="1:57" x14ac:dyDescent="0.25">
      <c r="A47" s="99" t="s">
        <v>106</v>
      </c>
      <c r="B47" s="100"/>
      <c r="C47" s="100"/>
      <c r="D47" s="101"/>
      <c r="E47" s="102">
        <v>0</v>
      </c>
      <c r="F47" s="103">
        <v>0</v>
      </c>
      <c r="G47" s="104">
        <f t="shared" si="0"/>
        <v>0</v>
      </c>
      <c r="H47" s="105"/>
      <c r="I47" s="106">
        <f t="shared" si="1"/>
        <v>0</v>
      </c>
      <c r="BA47">
        <v>1</v>
      </c>
    </row>
    <row r="48" spans="1:57" x14ac:dyDescent="0.25">
      <c r="A48" s="99" t="s">
        <v>107</v>
      </c>
      <c r="B48" s="100"/>
      <c r="C48" s="100"/>
      <c r="D48" s="101"/>
      <c r="E48" s="102">
        <v>0</v>
      </c>
      <c r="F48" s="103">
        <v>0</v>
      </c>
      <c r="G48" s="104">
        <f t="shared" si="0"/>
        <v>0</v>
      </c>
      <c r="H48" s="105"/>
      <c r="I48" s="106">
        <f t="shared" si="1"/>
        <v>0</v>
      </c>
      <c r="BA48">
        <v>1</v>
      </c>
    </row>
    <row r="49" spans="1:53" x14ac:dyDescent="0.25">
      <c r="A49" s="99" t="s">
        <v>108</v>
      </c>
      <c r="B49" s="100"/>
      <c r="C49" s="100"/>
      <c r="D49" s="101"/>
      <c r="E49" s="102">
        <v>0</v>
      </c>
      <c r="F49" s="103">
        <v>0</v>
      </c>
      <c r="G49" s="104">
        <f t="shared" si="0"/>
        <v>0</v>
      </c>
      <c r="H49" s="105"/>
      <c r="I49" s="106">
        <f t="shared" si="1"/>
        <v>0</v>
      </c>
      <c r="BA49">
        <v>2</v>
      </c>
    </row>
    <row r="50" spans="1:53" x14ac:dyDescent="0.25">
      <c r="A50" s="99" t="s">
        <v>109</v>
      </c>
      <c r="B50" s="100"/>
      <c r="C50" s="100"/>
      <c r="D50" s="101"/>
      <c r="E50" s="102">
        <v>0</v>
      </c>
      <c r="F50" s="103">
        <v>0</v>
      </c>
      <c r="G50" s="104">
        <f t="shared" si="0"/>
        <v>0</v>
      </c>
      <c r="H50" s="105"/>
      <c r="I50" s="106">
        <f t="shared" si="1"/>
        <v>0</v>
      </c>
      <c r="BA50">
        <v>2</v>
      </c>
    </row>
    <row r="51" spans="1:53" ht="15.75" thickBot="1" x14ac:dyDescent="0.3">
      <c r="A51" s="107"/>
      <c r="B51" s="108" t="s">
        <v>110</v>
      </c>
      <c r="C51" s="109"/>
      <c r="D51" s="110"/>
      <c r="E51" s="111"/>
      <c r="F51" s="112"/>
      <c r="G51" s="112"/>
      <c r="H51" s="131">
        <f>SUM(I43:I50)</f>
        <v>0</v>
      </c>
      <c r="I51" s="132"/>
    </row>
    <row r="53" spans="1:53" x14ac:dyDescent="0.25">
      <c r="B53" s="88"/>
      <c r="F53" s="113"/>
      <c r="G53" s="114"/>
      <c r="H53" s="114"/>
      <c r="I53" s="115"/>
    </row>
    <row r="54" spans="1:53" x14ac:dyDescent="0.25">
      <c r="F54" s="113"/>
      <c r="G54" s="114"/>
      <c r="H54" s="114"/>
      <c r="I54" s="115"/>
    </row>
    <row r="55" spans="1:53" x14ac:dyDescent="0.25">
      <c r="F55" s="113"/>
      <c r="G55" s="114"/>
      <c r="H55" s="114"/>
      <c r="I55" s="115"/>
    </row>
    <row r="56" spans="1:53" x14ac:dyDescent="0.25">
      <c r="F56" s="113"/>
      <c r="G56" s="114"/>
      <c r="H56" s="114"/>
      <c r="I56" s="115"/>
    </row>
    <row r="57" spans="1:53" x14ac:dyDescent="0.25">
      <c r="F57" s="113"/>
      <c r="G57" s="114"/>
      <c r="H57" s="114"/>
      <c r="I57" s="115"/>
    </row>
    <row r="58" spans="1:53" x14ac:dyDescent="0.25">
      <c r="F58" s="113"/>
      <c r="G58" s="114"/>
      <c r="H58" s="114"/>
      <c r="I58" s="115"/>
    </row>
    <row r="59" spans="1:53" x14ac:dyDescent="0.25">
      <c r="F59" s="113"/>
      <c r="G59" s="114"/>
      <c r="H59" s="114"/>
      <c r="I59" s="115"/>
    </row>
    <row r="60" spans="1:53" x14ac:dyDescent="0.25">
      <c r="F60" s="113"/>
      <c r="G60" s="114"/>
      <c r="H60" s="114"/>
      <c r="I60" s="115"/>
    </row>
    <row r="61" spans="1:53" x14ac:dyDescent="0.25">
      <c r="F61" s="113"/>
      <c r="G61" s="114"/>
      <c r="H61" s="114"/>
      <c r="I61" s="115"/>
    </row>
    <row r="62" spans="1:53" x14ac:dyDescent="0.25">
      <c r="F62" s="113"/>
      <c r="G62" s="114"/>
      <c r="H62" s="114"/>
      <c r="I62" s="115"/>
    </row>
    <row r="63" spans="1:53" x14ac:dyDescent="0.25">
      <c r="F63" s="113"/>
      <c r="G63" s="114"/>
      <c r="H63" s="114"/>
      <c r="I63" s="115"/>
    </row>
    <row r="64" spans="1:53" x14ac:dyDescent="0.25">
      <c r="F64" s="113"/>
      <c r="G64" s="114"/>
      <c r="H64" s="114"/>
      <c r="I64" s="115"/>
    </row>
    <row r="65" spans="6:9" x14ac:dyDescent="0.25">
      <c r="F65" s="113"/>
      <c r="G65" s="114"/>
      <c r="H65" s="114"/>
      <c r="I65" s="115"/>
    </row>
    <row r="66" spans="6:9" x14ac:dyDescent="0.25">
      <c r="F66" s="113"/>
      <c r="G66" s="114"/>
      <c r="H66" s="114"/>
      <c r="I66" s="115"/>
    </row>
    <row r="67" spans="6:9" x14ac:dyDescent="0.25">
      <c r="F67" s="113"/>
      <c r="G67" s="114"/>
      <c r="H67" s="114"/>
      <c r="I67" s="115"/>
    </row>
    <row r="68" spans="6:9" x14ac:dyDescent="0.25">
      <c r="F68" s="113"/>
      <c r="G68" s="114"/>
      <c r="H68" s="114"/>
      <c r="I68" s="115"/>
    </row>
    <row r="69" spans="6:9" x14ac:dyDescent="0.25">
      <c r="F69" s="113"/>
      <c r="G69" s="114"/>
      <c r="H69" s="114"/>
      <c r="I69" s="115"/>
    </row>
    <row r="70" spans="6:9" x14ac:dyDescent="0.25">
      <c r="F70" s="113"/>
      <c r="G70" s="114"/>
      <c r="H70" s="114"/>
      <c r="I70" s="115"/>
    </row>
    <row r="71" spans="6:9" x14ac:dyDescent="0.25">
      <c r="F71" s="113"/>
      <c r="G71" s="114"/>
      <c r="H71" s="114"/>
      <c r="I71" s="115"/>
    </row>
    <row r="72" spans="6:9" x14ac:dyDescent="0.25">
      <c r="F72" s="113"/>
      <c r="G72" s="114"/>
      <c r="H72" s="114"/>
      <c r="I72" s="115"/>
    </row>
    <row r="73" spans="6:9" x14ac:dyDescent="0.25">
      <c r="F73" s="113"/>
      <c r="G73" s="114"/>
      <c r="H73" s="114"/>
      <c r="I73" s="115"/>
    </row>
    <row r="74" spans="6:9" x14ac:dyDescent="0.25">
      <c r="F74" s="113"/>
      <c r="G74" s="114"/>
      <c r="H74" s="114"/>
      <c r="I74" s="115"/>
    </row>
    <row r="75" spans="6:9" x14ac:dyDescent="0.25">
      <c r="F75" s="113"/>
      <c r="G75" s="114"/>
      <c r="H75" s="114"/>
      <c r="I75" s="115"/>
    </row>
    <row r="76" spans="6:9" x14ac:dyDescent="0.25">
      <c r="F76" s="113"/>
      <c r="G76" s="114"/>
      <c r="H76" s="114"/>
      <c r="I76" s="115"/>
    </row>
    <row r="77" spans="6:9" x14ac:dyDescent="0.25">
      <c r="F77" s="113"/>
      <c r="G77" s="114"/>
      <c r="H77" s="114"/>
      <c r="I77" s="115"/>
    </row>
    <row r="78" spans="6:9" x14ac:dyDescent="0.25">
      <c r="F78" s="113"/>
      <c r="G78" s="114"/>
      <c r="H78" s="114"/>
      <c r="I78" s="115"/>
    </row>
    <row r="79" spans="6:9" x14ac:dyDescent="0.25">
      <c r="F79" s="113"/>
      <c r="G79" s="114"/>
      <c r="H79" s="114"/>
      <c r="I79" s="115"/>
    </row>
    <row r="80" spans="6:9" x14ac:dyDescent="0.25">
      <c r="F80" s="113"/>
      <c r="G80" s="114"/>
      <c r="H80" s="114"/>
      <c r="I80" s="115"/>
    </row>
    <row r="81" spans="6:9" x14ac:dyDescent="0.25">
      <c r="F81" s="113"/>
      <c r="G81" s="114"/>
      <c r="H81" s="114"/>
      <c r="I81" s="115"/>
    </row>
    <row r="82" spans="6:9" x14ac:dyDescent="0.25">
      <c r="F82" s="113"/>
      <c r="G82" s="114"/>
      <c r="H82" s="114"/>
      <c r="I82" s="115"/>
    </row>
    <row r="83" spans="6:9" x14ac:dyDescent="0.25">
      <c r="F83" s="113"/>
      <c r="G83" s="114"/>
      <c r="H83" s="114"/>
      <c r="I83" s="115"/>
    </row>
    <row r="84" spans="6:9" x14ac:dyDescent="0.25">
      <c r="F84" s="113"/>
      <c r="G84" s="114"/>
      <c r="H84" s="114"/>
      <c r="I84" s="115"/>
    </row>
    <row r="85" spans="6:9" x14ac:dyDescent="0.25">
      <c r="F85" s="113"/>
      <c r="G85" s="114"/>
      <c r="H85" s="114"/>
      <c r="I85" s="115"/>
    </row>
    <row r="86" spans="6:9" x14ac:dyDescent="0.25">
      <c r="F86" s="113"/>
      <c r="G86" s="114"/>
      <c r="H86" s="114"/>
      <c r="I86" s="115"/>
    </row>
    <row r="87" spans="6:9" x14ac:dyDescent="0.25">
      <c r="F87" s="113"/>
      <c r="G87" s="114"/>
      <c r="H87" s="114"/>
      <c r="I87" s="115"/>
    </row>
    <row r="88" spans="6:9" x14ac:dyDescent="0.25">
      <c r="F88" s="113"/>
      <c r="G88" s="114"/>
      <c r="H88" s="114"/>
      <c r="I88" s="115"/>
    </row>
    <row r="89" spans="6:9" x14ac:dyDescent="0.25">
      <c r="F89" s="113"/>
      <c r="G89" s="114"/>
      <c r="H89" s="114"/>
      <c r="I89" s="115"/>
    </row>
    <row r="90" spans="6:9" x14ac:dyDescent="0.25">
      <c r="F90" s="113"/>
      <c r="G90" s="114"/>
      <c r="H90" s="114"/>
      <c r="I90" s="115"/>
    </row>
    <row r="91" spans="6:9" x14ac:dyDescent="0.25">
      <c r="F91" s="113"/>
      <c r="G91" s="114"/>
      <c r="H91" s="114"/>
      <c r="I91" s="115"/>
    </row>
    <row r="92" spans="6:9" x14ac:dyDescent="0.25">
      <c r="F92" s="113"/>
      <c r="G92" s="114"/>
      <c r="H92" s="114"/>
      <c r="I92" s="115"/>
    </row>
    <row r="93" spans="6:9" x14ac:dyDescent="0.25">
      <c r="F93" s="113"/>
      <c r="G93" s="114"/>
      <c r="H93" s="114"/>
      <c r="I93" s="115"/>
    </row>
    <row r="94" spans="6:9" x14ac:dyDescent="0.25">
      <c r="F94" s="113"/>
      <c r="G94" s="114"/>
      <c r="H94" s="114"/>
      <c r="I94" s="115"/>
    </row>
    <row r="95" spans="6:9" x14ac:dyDescent="0.25">
      <c r="F95" s="113"/>
      <c r="G95" s="114"/>
      <c r="H95" s="114"/>
      <c r="I95" s="115"/>
    </row>
    <row r="96" spans="6:9" x14ac:dyDescent="0.25">
      <c r="F96" s="113"/>
      <c r="G96" s="114"/>
      <c r="H96" s="114"/>
      <c r="I96" s="115"/>
    </row>
    <row r="97" spans="6:9" x14ac:dyDescent="0.25">
      <c r="F97" s="113"/>
      <c r="G97" s="114"/>
      <c r="H97" s="114"/>
      <c r="I97" s="115"/>
    </row>
    <row r="98" spans="6:9" x14ac:dyDescent="0.25">
      <c r="F98" s="113"/>
      <c r="G98" s="114"/>
      <c r="H98" s="114"/>
      <c r="I98" s="115"/>
    </row>
    <row r="99" spans="6:9" x14ac:dyDescent="0.25">
      <c r="F99" s="113"/>
      <c r="G99" s="114"/>
      <c r="H99" s="114"/>
      <c r="I99" s="115"/>
    </row>
    <row r="100" spans="6:9" x14ac:dyDescent="0.25">
      <c r="F100" s="113"/>
      <c r="G100" s="114"/>
      <c r="H100" s="114"/>
      <c r="I100" s="115"/>
    </row>
    <row r="101" spans="6:9" x14ac:dyDescent="0.25">
      <c r="F101" s="113"/>
      <c r="G101" s="114"/>
      <c r="H101" s="114"/>
      <c r="I101" s="115"/>
    </row>
    <row r="102" spans="6:9" x14ac:dyDescent="0.25">
      <c r="F102" s="113"/>
      <c r="G102" s="114"/>
      <c r="H102" s="114"/>
      <c r="I102" s="115"/>
    </row>
  </sheetData>
  <mergeCells count="4">
    <mergeCell ref="A1:B1"/>
    <mergeCell ref="A2:B2"/>
    <mergeCell ref="G2:I2"/>
    <mergeCell ref="H51:I5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33"/>
  <sheetViews>
    <sheetView tabSelected="1" topLeftCell="A133" zoomScale="96" zoomScaleNormal="96" workbookViewId="0">
      <selection activeCell="H132" sqref="H132"/>
    </sheetView>
  </sheetViews>
  <sheetFormatPr defaultColWidth="9.140625" defaultRowHeight="12.75" x14ac:dyDescent="0.2"/>
  <cols>
    <col min="1" max="1" width="4.42578125" style="1" customWidth="1"/>
    <col min="2" max="2" width="11.5703125" style="1" customWidth="1"/>
    <col min="3" max="3" width="40.42578125" style="1" customWidth="1"/>
    <col min="4" max="4" width="5.5703125" style="1" customWidth="1"/>
    <col min="5" max="5" width="8.5703125" style="51" customWidth="1"/>
    <col min="6" max="6" width="9.85546875" style="1" customWidth="1"/>
    <col min="7" max="7" width="13.85546875" style="1" customWidth="1"/>
    <col min="8" max="8" width="17.5703125" style="116" customWidth="1"/>
    <col min="9" max="11" width="9.140625" style="1"/>
    <col min="12" max="12" width="75.5703125" style="1" customWidth="1"/>
    <col min="13" max="13" width="45.28515625" style="1" customWidth="1"/>
    <col min="14" max="16384" width="9.140625" style="1"/>
  </cols>
  <sheetData>
    <row r="1" spans="1:104" ht="15.75" x14ac:dyDescent="0.25">
      <c r="A1" s="135" t="s">
        <v>0</v>
      </c>
      <c r="B1" s="135"/>
      <c r="C1" s="135"/>
      <c r="D1" s="135"/>
      <c r="E1" s="135"/>
      <c r="F1" s="135"/>
      <c r="G1" s="135"/>
    </row>
    <row r="2" spans="1:104" ht="14.25" customHeight="1" thickBot="1" x14ac:dyDescent="0.25">
      <c r="A2" s="2"/>
      <c r="B2" s="3"/>
      <c r="C2" s="4"/>
      <c r="D2" s="4"/>
      <c r="E2" s="5"/>
      <c r="F2" s="4"/>
      <c r="G2" s="4"/>
    </row>
    <row r="3" spans="1:104" ht="13.5" thickTop="1" x14ac:dyDescent="0.2">
      <c r="A3" s="124" t="s">
        <v>1</v>
      </c>
      <c r="B3" s="125"/>
      <c r="C3" s="6" t="s">
        <v>121</v>
      </c>
      <c r="D3" s="7"/>
      <c r="E3" s="8" t="s">
        <v>2</v>
      </c>
      <c r="F3" s="9" t="str">
        <f>[1]Rekapitulace!H1</f>
        <v>01</v>
      </c>
      <c r="G3" s="10"/>
    </row>
    <row r="4" spans="1:104" ht="13.5" thickBot="1" x14ac:dyDescent="0.25">
      <c r="A4" s="136" t="s">
        <v>3</v>
      </c>
      <c r="B4" s="127"/>
      <c r="C4" s="11" t="s">
        <v>117</v>
      </c>
      <c r="D4" s="12"/>
      <c r="E4" s="137"/>
      <c r="F4" s="138"/>
      <c r="G4" s="139"/>
    </row>
    <row r="5" spans="1:104" ht="13.5" thickTop="1" x14ac:dyDescent="0.2">
      <c r="A5" s="13"/>
      <c r="B5" s="2"/>
      <c r="C5" s="2"/>
      <c r="D5" s="2"/>
      <c r="E5" s="14"/>
      <c r="F5" s="2"/>
      <c r="G5" s="15"/>
    </row>
    <row r="6" spans="1:104" x14ac:dyDescent="0.2">
      <c r="A6" s="16" t="s">
        <v>4</v>
      </c>
      <c r="B6" s="17" t="s">
        <v>5</v>
      </c>
      <c r="C6" s="17" t="s">
        <v>6</v>
      </c>
      <c r="D6" s="17" t="s">
        <v>7</v>
      </c>
      <c r="E6" s="18" t="s">
        <v>8</v>
      </c>
      <c r="F6" s="17" t="s">
        <v>9</v>
      </c>
      <c r="G6" s="19" t="s">
        <v>10</v>
      </c>
    </row>
    <row r="7" spans="1:104" x14ac:dyDescent="0.2">
      <c r="A7" s="41"/>
      <c r="B7" s="42" t="s">
        <v>16</v>
      </c>
      <c r="C7" s="43" t="e">
        <f>CONCATENATE(#REF!," ",#REF!)</f>
        <v>#REF!</v>
      </c>
      <c r="D7" s="44"/>
      <c r="E7" s="45"/>
      <c r="F7" s="46"/>
      <c r="G7" s="47" t="e">
        <f>SUM(#REF!)</f>
        <v>#REF!</v>
      </c>
      <c r="O7" s="27">
        <v>4</v>
      </c>
      <c r="BA7" s="48" t="e">
        <f>SUM(#REF!)</f>
        <v>#REF!</v>
      </c>
      <c r="BB7" s="48" t="e">
        <f>SUM(#REF!)</f>
        <v>#REF!</v>
      </c>
      <c r="BC7" s="48" t="e">
        <f>SUM(#REF!)</f>
        <v>#REF!</v>
      </c>
      <c r="BD7" s="48" t="e">
        <f>SUM(#REF!)</f>
        <v>#REF!</v>
      </c>
      <c r="BE7" s="48" t="e">
        <f>SUM(#REF!)</f>
        <v>#REF!</v>
      </c>
    </row>
    <row r="8" spans="1:104" x14ac:dyDescent="0.2">
      <c r="A8" s="20" t="s">
        <v>11</v>
      </c>
      <c r="B8" s="21"/>
      <c r="C8" s="22" t="s">
        <v>17</v>
      </c>
      <c r="D8" s="23"/>
      <c r="E8" s="24"/>
      <c r="F8" s="24"/>
      <c r="G8" s="25"/>
      <c r="H8" s="118"/>
      <c r="I8" s="26"/>
      <c r="O8" s="27">
        <v>1</v>
      </c>
    </row>
    <row r="9" spans="1:104" ht="33.75" x14ac:dyDescent="0.2">
      <c r="A9" s="28">
        <v>1</v>
      </c>
      <c r="B9" s="29"/>
      <c r="C9" s="30" t="s">
        <v>122</v>
      </c>
      <c r="D9" s="31" t="s">
        <v>18</v>
      </c>
      <c r="E9" s="32">
        <f>SUM(E10:E11)</f>
        <v>6.46</v>
      </c>
      <c r="F9" s="32">
        <v>0</v>
      </c>
      <c r="G9" s="33">
        <f>E9*F9</f>
        <v>0</v>
      </c>
      <c r="O9" s="27">
        <v>2</v>
      </c>
      <c r="AA9" s="1">
        <v>1</v>
      </c>
      <c r="AB9" s="1">
        <v>1</v>
      </c>
      <c r="AC9" s="1">
        <v>1</v>
      </c>
      <c r="AZ9" s="1">
        <v>1</v>
      </c>
      <c r="BA9" s="1">
        <f>IF(AZ9=1,G9,0)</f>
        <v>0</v>
      </c>
      <c r="BB9" s="1">
        <f>IF(AZ9=2,G9,0)</f>
        <v>0</v>
      </c>
      <c r="BC9" s="1">
        <f>IF(AZ9=3,G9,0)</f>
        <v>0</v>
      </c>
      <c r="BD9" s="1">
        <f>IF(AZ9=4,G9,0)</f>
        <v>0</v>
      </c>
      <c r="BE9" s="1">
        <f>IF(AZ9=5,G9,0)</f>
        <v>0</v>
      </c>
      <c r="CA9" s="34">
        <v>1</v>
      </c>
      <c r="CB9" s="34">
        <v>1</v>
      </c>
      <c r="CZ9" s="1">
        <v>1.8599999999999998E-2</v>
      </c>
    </row>
    <row r="10" spans="1:104" x14ac:dyDescent="0.2">
      <c r="A10" s="35"/>
      <c r="B10" s="36"/>
      <c r="C10" s="145" t="s">
        <v>154</v>
      </c>
      <c r="D10" s="146"/>
      <c r="E10" s="37"/>
      <c r="F10" s="38"/>
      <c r="G10" s="39"/>
      <c r="M10" s="40" t="s">
        <v>19</v>
      </c>
      <c r="O10" s="27"/>
    </row>
    <row r="11" spans="1:104" x14ac:dyDescent="0.2">
      <c r="A11" s="35"/>
      <c r="B11" s="36"/>
      <c r="C11" s="145" t="s">
        <v>146</v>
      </c>
      <c r="D11" s="146"/>
      <c r="E11" s="147">
        <v>6.46</v>
      </c>
      <c r="F11" s="38"/>
      <c r="G11" s="39"/>
      <c r="M11" s="40" t="s">
        <v>21</v>
      </c>
      <c r="O11" s="27"/>
    </row>
    <row r="12" spans="1:104" x14ac:dyDescent="0.2">
      <c r="A12" s="28">
        <v>2</v>
      </c>
      <c r="B12" s="29"/>
      <c r="C12" s="140" t="s">
        <v>161</v>
      </c>
      <c r="D12" s="31" t="s">
        <v>12</v>
      </c>
      <c r="E12" s="32">
        <f>SUM(E13)</f>
        <v>1</v>
      </c>
      <c r="F12" s="32">
        <v>0</v>
      </c>
      <c r="G12" s="33">
        <f>E12*F12</f>
        <v>0</v>
      </c>
      <c r="O12" s="27">
        <v>2</v>
      </c>
      <c r="AA12" s="1">
        <v>1</v>
      </c>
      <c r="AB12" s="1">
        <v>1</v>
      </c>
      <c r="AC12" s="1">
        <v>1</v>
      </c>
      <c r="AZ12" s="1">
        <v>1</v>
      </c>
      <c r="BA12" s="1">
        <f>IF(AZ12=1,G12,0)</f>
        <v>0</v>
      </c>
      <c r="BB12" s="1">
        <f>IF(AZ12=2,G12,0)</f>
        <v>0</v>
      </c>
      <c r="BC12" s="1">
        <f>IF(AZ12=3,G12,0)</f>
        <v>0</v>
      </c>
      <c r="BD12" s="1">
        <f>IF(AZ12=4,G12,0)</f>
        <v>0</v>
      </c>
      <c r="BE12" s="1">
        <f>IF(AZ12=5,G12,0)</f>
        <v>0</v>
      </c>
      <c r="CA12" s="34">
        <v>1</v>
      </c>
      <c r="CB12" s="34">
        <v>1</v>
      </c>
      <c r="CZ12" s="1">
        <v>7.1199999999999996E-3</v>
      </c>
    </row>
    <row r="13" spans="1:104" x14ac:dyDescent="0.2">
      <c r="A13" s="28"/>
      <c r="B13" s="29"/>
      <c r="C13" s="148" t="s">
        <v>123</v>
      </c>
      <c r="D13" s="149"/>
      <c r="E13" s="150">
        <v>1</v>
      </c>
      <c r="F13" s="32"/>
      <c r="G13" s="33"/>
      <c r="O13" s="27"/>
      <c r="CA13" s="34"/>
      <c r="CB13" s="34"/>
    </row>
    <row r="14" spans="1:104" x14ac:dyDescent="0.2">
      <c r="A14" s="41"/>
      <c r="B14" s="42" t="s">
        <v>16</v>
      </c>
      <c r="C14" s="43" t="str">
        <f>CONCATENATE(B8," ",C8)</f>
        <v xml:space="preserve"> Sádrokartonové konstrukce</v>
      </c>
      <c r="D14" s="44"/>
      <c r="E14" s="45"/>
      <c r="F14" s="46"/>
      <c r="G14" s="47">
        <f>SUM(G8:G13)</f>
        <v>0</v>
      </c>
      <c r="O14" s="27">
        <v>4</v>
      </c>
      <c r="BA14" s="48">
        <f>SUM(BA8:BA13)</f>
        <v>0</v>
      </c>
      <c r="BB14" s="48">
        <f>SUM(BB8:BB13)</f>
        <v>0</v>
      </c>
      <c r="BC14" s="48">
        <f>SUM(BC8:BC13)</f>
        <v>0</v>
      </c>
      <c r="BD14" s="48">
        <f>SUM(BD8:BD13)</f>
        <v>0</v>
      </c>
      <c r="BE14" s="48">
        <f>SUM(BE8:BE13)</f>
        <v>0</v>
      </c>
    </row>
    <row r="15" spans="1:104" x14ac:dyDescent="0.2">
      <c r="A15" s="20" t="s">
        <v>11</v>
      </c>
      <c r="B15" s="21"/>
      <c r="C15" s="22" t="s">
        <v>25</v>
      </c>
      <c r="D15" s="23"/>
      <c r="E15" s="24"/>
      <c r="F15" s="24"/>
      <c r="G15" s="25"/>
      <c r="H15" s="118"/>
      <c r="I15" s="26"/>
      <c r="O15" s="27">
        <v>1</v>
      </c>
    </row>
    <row r="16" spans="1:104" x14ac:dyDescent="0.2">
      <c r="A16" s="28">
        <v>3</v>
      </c>
      <c r="B16" s="29"/>
      <c r="C16" s="30" t="s">
        <v>124</v>
      </c>
      <c r="D16" s="31" t="s">
        <v>18</v>
      </c>
      <c r="E16" s="32">
        <f>SUM(E17:E18)</f>
        <v>1.44</v>
      </c>
      <c r="F16" s="32">
        <v>0</v>
      </c>
      <c r="G16" s="33">
        <f>E16*F16</f>
        <v>0</v>
      </c>
      <c r="O16" s="27">
        <v>2</v>
      </c>
      <c r="AA16" s="1">
        <v>1</v>
      </c>
      <c r="AB16" s="1">
        <v>1</v>
      </c>
      <c r="AC16" s="1">
        <v>1</v>
      </c>
      <c r="AZ16" s="1">
        <v>1</v>
      </c>
      <c r="BA16" s="1">
        <f>IF(AZ16=1,G16,0)</f>
        <v>0</v>
      </c>
      <c r="BB16" s="1">
        <f>IF(AZ16=2,G16,0)</f>
        <v>0</v>
      </c>
      <c r="BC16" s="1">
        <f>IF(AZ16=3,G16,0)</f>
        <v>0</v>
      </c>
      <c r="BD16" s="1">
        <f>IF(AZ16=4,G16,0)</f>
        <v>0</v>
      </c>
      <c r="BE16" s="1">
        <f>IF(AZ16=5,G16,0)</f>
        <v>0</v>
      </c>
      <c r="CA16" s="34">
        <v>1</v>
      </c>
      <c r="CB16" s="34">
        <v>1</v>
      </c>
      <c r="CZ16" s="1">
        <v>0.15232000000000001</v>
      </c>
    </row>
    <row r="17" spans="1:104" x14ac:dyDescent="0.2">
      <c r="A17" s="35"/>
      <c r="B17" s="36"/>
      <c r="C17" s="133" t="s">
        <v>125</v>
      </c>
      <c r="D17" s="134"/>
      <c r="E17" s="37">
        <v>0</v>
      </c>
      <c r="F17" s="38"/>
      <c r="G17" s="39"/>
      <c r="M17" s="40" t="s">
        <v>26</v>
      </c>
      <c r="O17" s="27"/>
    </row>
    <row r="18" spans="1:104" x14ac:dyDescent="0.2">
      <c r="A18" s="35"/>
      <c r="B18" s="36"/>
      <c r="C18" s="133" t="s">
        <v>126</v>
      </c>
      <c r="D18" s="134"/>
      <c r="E18" s="37">
        <v>1.44</v>
      </c>
      <c r="F18" s="38"/>
      <c r="G18" s="39"/>
      <c r="M18" s="40" t="s">
        <v>27</v>
      </c>
      <c r="O18" s="27"/>
    </row>
    <row r="19" spans="1:104" x14ac:dyDescent="0.2">
      <c r="A19" s="41"/>
      <c r="B19" s="42" t="s">
        <v>16</v>
      </c>
      <c r="C19" s="43" t="str">
        <f>CONCATENATE(B15," ",C15)</f>
        <v xml:space="preserve"> Stěny a příčky</v>
      </c>
      <c r="D19" s="44"/>
      <c r="E19" s="45"/>
      <c r="F19" s="46"/>
      <c r="G19" s="47">
        <f>SUM(G15:G18)</f>
        <v>0</v>
      </c>
      <c r="O19" s="27">
        <v>4</v>
      </c>
      <c r="BA19" s="48">
        <f>SUM(BA15:BA18)</f>
        <v>0</v>
      </c>
      <c r="BB19" s="48">
        <f>SUM(BB15:BB18)</f>
        <v>0</v>
      </c>
      <c r="BC19" s="48">
        <f>SUM(BC15:BC18)</f>
        <v>0</v>
      </c>
      <c r="BD19" s="48">
        <f>SUM(BD15:BD18)</f>
        <v>0</v>
      </c>
      <c r="BE19" s="48">
        <f>SUM(BE15:BE18)</f>
        <v>0</v>
      </c>
    </row>
    <row r="20" spans="1:104" x14ac:dyDescent="0.2">
      <c r="A20" s="20" t="s">
        <v>11</v>
      </c>
      <c r="B20" s="21"/>
      <c r="C20" s="22" t="s">
        <v>31</v>
      </c>
      <c r="D20" s="23"/>
      <c r="E20" s="24"/>
      <c r="F20" s="24"/>
      <c r="G20" s="25"/>
      <c r="H20" s="118"/>
      <c r="I20" s="26"/>
      <c r="O20" s="27">
        <v>1</v>
      </c>
    </row>
    <row r="21" spans="1:104" x14ac:dyDescent="0.2">
      <c r="A21" s="28">
        <v>4</v>
      </c>
      <c r="B21" s="29"/>
      <c r="C21" s="121" t="s">
        <v>111</v>
      </c>
      <c r="D21" s="31"/>
      <c r="E21" s="32"/>
      <c r="F21" s="32"/>
      <c r="G21" s="33"/>
      <c r="O21" s="27">
        <v>2</v>
      </c>
      <c r="AA21" s="1">
        <v>1</v>
      </c>
      <c r="AB21" s="1">
        <v>1</v>
      </c>
      <c r="AC21" s="1">
        <v>1</v>
      </c>
      <c r="AZ21" s="1">
        <v>1</v>
      </c>
      <c r="BA21" s="1">
        <f>IF(AZ21=1,G21,0)</f>
        <v>0</v>
      </c>
      <c r="BB21" s="1">
        <f>IF(AZ21=2,G21,0)</f>
        <v>0</v>
      </c>
      <c r="BC21" s="1">
        <f>IF(AZ21=3,G21,0)</f>
        <v>0</v>
      </c>
      <c r="BD21" s="1">
        <f>IF(AZ21=4,G21,0)</f>
        <v>0</v>
      </c>
      <c r="BE21" s="1">
        <f>IF(AZ21=5,G21,0)</f>
        <v>0</v>
      </c>
      <c r="CA21" s="34">
        <v>1</v>
      </c>
      <c r="CB21" s="34">
        <v>1</v>
      </c>
      <c r="CZ21" s="1">
        <v>3.5999999999999999E-3</v>
      </c>
    </row>
    <row r="22" spans="1:104" x14ac:dyDescent="0.2">
      <c r="A22" s="28">
        <v>5</v>
      </c>
      <c r="B22" s="29"/>
      <c r="C22" s="30" t="s">
        <v>116</v>
      </c>
      <c r="D22" s="31" t="s">
        <v>18</v>
      </c>
      <c r="E22" s="32">
        <f>SUM(E23:E26)</f>
        <v>13.74</v>
      </c>
      <c r="F22" s="32">
        <v>0</v>
      </c>
      <c r="G22" s="33">
        <f>E22*F22</f>
        <v>0</v>
      </c>
      <c r="O22" s="27">
        <v>2</v>
      </c>
      <c r="AA22" s="1">
        <v>1</v>
      </c>
      <c r="AB22" s="1">
        <v>1</v>
      </c>
      <c r="AC22" s="1">
        <v>1</v>
      </c>
      <c r="AZ22" s="1">
        <v>1</v>
      </c>
      <c r="BA22" s="1">
        <f>IF(AZ22=1,G22,0)</f>
        <v>0</v>
      </c>
      <c r="BB22" s="1">
        <f>IF(AZ22=2,G22,0)</f>
        <v>0</v>
      </c>
      <c r="BC22" s="1">
        <f>IF(AZ22=3,G22,0)</f>
        <v>0</v>
      </c>
      <c r="BD22" s="1">
        <f>IF(AZ22=4,G22,0)</f>
        <v>0</v>
      </c>
      <c r="BE22" s="1">
        <f>IF(AZ22=5,G22,0)</f>
        <v>0</v>
      </c>
      <c r="CA22" s="34">
        <v>1</v>
      </c>
      <c r="CB22" s="34">
        <v>1</v>
      </c>
      <c r="CZ22" s="1">
        <v>1.6799999999999999E-2</v>
      </c>
    </row>
    <row r="23" spans="1:104" x14ac:dyDescent="0.2">
      <c r="A23" s="35"/>
      <c r="B23" s="36"/>
      <c r="C23" s="133" t="s">
        <v>154</v>
      </c>
      <c r="D23" s="134"/>
      <c r="E23" s="37">
        <v>0</v>
      </c>
      <c r="F23" s="38"/>
      <c r="G23" s="39"/>
      <c r="M23" s="40" t="s">
        <v>34</v>
      </c>
      <c r="O23" s="27"/>
    </row>
    <row r="24" spans="1:104" x14ac:dyDescent="0.2">
      <c r="A24" s="35"/>
      <c r="B24" s="36"/>
      <c r="C24" s="133" t="s">
        <v>127</v>
      </c>
      <c r="D24" s="134"/>
      <c r="E24" s="37">
        <v>12.3</v>
      </c>
      <c r="F24" s="38"/>
      <c r="G24" s="39"/>
      <c r="H24" s="119"/>
      <c r="M24" s="40" t="s">
        <v>35</v>
      </c>
      <c r="O24" s="27"/>
    </row>
    <row r="25" spans="1:104" x14ac:dyDescent="0.2">
      <c r="A25" s="35"/>
      <c r="B25" s="36"/>
      <c r="C25" s="133" t="s">
        <v>183</v>
      </c>
      <c r="D25" s="134"/>
      <c r="E25" s="37">
        <v>0</v>
      </c>
      <c r="F25" s="38"/>
      <c r="G25" s="39"/>
      <c r="M25" s="40" t="s">
        <v>28</v>
      </c>
      <c r="O25" s="27"/>
    </row>
    <row r="26" spans="1:104" x14ac:dyDescent="0.2">
      <c r="A26" s="35"/>
      <c r="B26" s="36"/>
      <c r="C26" s="133" t="s">
        <v>126</v>
      </c>
      <c r="D26" s="134"/>
      <c r="E26" s="37">
        <v>1.44</v>
      </c>
      <c r="F26" s="38"/>
      <c r="G26" s="39"/>
      <c r="M26" s="40" t="s">
        <v>36</v>
      </c>
      <c r="O26" s="27"/>
    </row>
    <row r="27" spans="1:104" ht="22.5" x14ac:dyDescent="0.2">
      <c r="A27" s="28">
        <v>6</v>
      </c>
      <c r="B27" s="29"/>
      <c r="C27" s="30" t="s">
        <v>37</v>
      </c>
      <c r="D27" s="31" t="s">
        <v>18</v>
      </c>
      <c r="E27" s="150">
        <v>13.74</v>
      </c>
      <c r="F27" s="32">
        <v>0</v>
      </c>
      <c r="G27" s="33">
        <f>E27*F27</f>
        <v>0</v>
      </c>
      <c r="O27" s="27">
        <v>2</v>
      </c>
      <c r="AA27" s="1">
        <v>1</v>
      </c>
      <c r="AB27" s="1">
        <v>1</v>
      </c>
      <c r="AC27" s="1">
        <v>1</v>
      </c>
      <c r="AZ27" s="1">
        <v>1</v>
      </c>
      <c r="BA27" s="1">
        <f>IF(AZ27=1,G27,0)</f>
        <v>0</v>
      </c>
      <c r="BB27" s="1">
        <f>IF(AZ27=2,G27,0)</f>
        <v>0</v>
      </c>
      <c r="BC27" s="1">
        <f>IF(AZ27=3,G27,0)</f>
        <v>0</v>
      </c>
      <c r="BD27" s="1">
        <f>IF(AZ27=4,G27,0)</f>
        <v>0</v>
      </c>
      <c r="BE27" s="1">
        <f>IF(AZ27=5,G27,0)</f>
        <v>0</v>
      </c>
      <c r="CA27" s="34">
        <v>1</v>
      </c>
      <c r="CB27" s="34">
        <v>1</v>
      </c>
      <c r="CZ27" s="1">
        <v>4.9100000000000003E-3</v>
      </c>
    </row>
    <row r="28" spans="1:104" x14ac:dyDescent="0.2">
      <c r="A28" s="28">
        <v>7</v>
      </c>
      <c r="B28" s="29"/>
      <c r="C28" s="30" t="s">
        <v>38</v>
      </c>
      <c r="D28" s="31" t="s">
        <v>29</v>
      </c>
      <c r="E28" s="32">
        <f>SUM(E29:E31)</f>
        <v>4</v>
      </c>
      <c r="F28" s="32">
        <v>0</v>
      </c>
      <c r="G28" s="33">
        <f>E28*F28</f>
        <v>0</v>
      </c>
      <c r="O28" s="27">
        <v>2</v>
      </c>
      <c r="AA28" s="1">
        <v>1</v>
      </c>
      <c r="AB28" s="1">
        <v>1</v>
      </c>
      <c r="AC28" s="1">
        <v>1</v>
      </c>
      <c r="AZ28" s="1">
        <v>1</v>
      </c>
      <c r="BA28" s="1">
        <f>IF(AZ28=1,G28,0)</f>
        <v>0</v>
      </c>
      <c r="BB28" s="1">
        <f>IF(AZ28=2,G28,0)</f>
        <v>0</v>
      </c>
      <c r="BC28" s="1">
        <f>IF(AZ28=3,G28,0)</f>
        <v>0</v>
      </c>
      <c r="BD28" s="1">
        <f>IF(AZ28=4,G28,0)</f>
        <v>0</v>
      </c>
      <c r="BE28" s="1">
        <f>IF(AZ28=5,G28,0)</f>
        <v>0</v>
      </c>
      <c r="CA28" s="34">
        <v>1</v>
      </c>
      <c r="CB28" s="34">
        <v>1</v>
      </c>
      <c r="CZ28" s="1">
        <v>4.6000000000000001E-4</v>
      </c>
    </row>
    <row r="29" spans="1:104" x14ac:dyDescent="0.2">
      <c r="A29" s="35"/>
      <c r="B29" s="36"/>
      <c r="C29" s="133" t="s">
        <v>39</v>
      </c>
      <c r="D29" s="134"/>
      <c r="E29" s="37"/>
      <c r="F29" s="38"/>
      <c r="G29" s="39"/>
      <c r="M29" s="40" t="s">
        <v>39</v>
      </c>
      <c r="O29" s="27"/>
    </row>
    <row r="30" spans="1:104" x14ac:dyDescent="0.2">
      <c r="A30" s="35"/>
      <c r="B30" s="36"/>
      <c r="C30" s="133" t="s">
        <v>154</v>
      </c>
      <c r="D30" s="134"/>
      <c r="E30" s="37"/>
      <c r="F30" s="38"/>
      <c r="G30" s="39"/>
      <c r="M30" s="40" t="s">
        <v>13</v>
      </c>
      <c r="O30" s="27"/>
    </row>
    <row r="31" spans="1:104" x14ac:dyDescent="0.2">
      <c r="A31" s="35"/>
      <c r="B31" s="36"/>
      <c r="C31" s="133" t="s">
        <v>155</v>
      </c>
      <c r="D31" s="134"/>
      <c r="E31" s="37">
        <v>4</v>
      </c>
      <c r="F31" s="38"/>
      <c r="G31" s="39"/>
      <c r="M31" s="40" t="s">
        <v>30</v>
      </c>
      <c r="O31" s="27"/>
    </row>
    <row r="32" spans="1:104" x14ac:dyDescent="0.2">
      <c r="A32" s="41"/>
      <c r="B32" s="42" t="s">
        <v>16</v>
      </c>
      <c r="C32" s="43" t="str">
        <f>CONCATENATE(B20," ",C20)</f>
        <v xml:space="preserve"> Upravy povrchů vnitřní</v>
      </c>
      <c r="D32" s="44"/>
      <c r="E32" s="45"/>
      <c r="F32" s="46"/>
      <c r="G32" s="47">
        <f>SUM(G20:G31)</f>
        <v>0</v>
      </c>
      <c r="O32" s="27">
        <v>4</v>
      </c>
      <c r="BA32" s="48">
        <f>SUM(BA20:BA31)</f>
        <v>0</v>
      </c>
      <c r="BB32" s="48">
        <f>SUM(BB20:BB31)</f>
        <v>0</v>
      </c>
      <c r="BC32" s="48">
        <f>SUM(BC20:BC31)</f>
        <v>0</v>
      </c>
      <c r="BD32" s="48">
        <f>SUM(BD20:BD31)</f>
        <v>0</v>
      </c>
      <c r="BE32" s="48">
        <f>SUM(BE20:BE31)</f>
        <v>0</v>
      </c>
    </row>
    <row r="33" spans="1:104" x14ac:dyDescent="0.2">
      <c r="A33" s="20" t="s">
        <v>11</v>
      </c>
      <c r="B33" s="21"/>
      <c r="C33" s="22" t="s">
        <v>40</v>
      </c>
      <c r="D33" s="23"/>
      <c r="E33" s="24"/>
      <c r="F33" s="24"/>
      <c r="G33" s="25"/>
      <c r="H33" s="118"/>
      <c r="I33" s="26"/>
      <c r="O33" s="27">
        <v>1</v>
      </c>
    </row>
    <row r="34" spans="1:104" x14ac:dyDescent="0.2">
      <c r="A34" s="28">
        <v>8</v>
      </c>
      <c r="B34" s="29"/>
      <c r="C34" s="30" t="s">
        <v>41</v>
      </c>
      <c r="D34" s="31" t="s">
        <v>18</v>
      </c>
      <c r="E34" s="32">
        <f>SUM(E35:E36)</f>
        <v>0.22</v>
      </c>
      <c r="F34" s="32">
        <v>0</v>
      </c>
      <c r="G34" s="33">
        <f>E34*F34</f>
        <v>0</v>
      </c>
      <c r="O34" s="27">
        <v>2</v>
      </c>
      <c r="AA34" s="1">
        <v>12</v>
      </c>
      <c r="AB34" s="1">
        <v>0</v>
      </c>
      <c r="AC34" s="1">
        <v>18</v>
      </c>
      <c r="AZ34" s="1">
        <v>1</v>
      </c>
      <c r="BA34" s="1">
        <f>IF(AZ34=1,G34,0)</f>
        <v>0</v>
      </c>
      <c r="BB34" s="1">
        <f>IF(AZ34=2,G34,0)</f>
        <v>0</v>
      </c>
      <c r="BC34" s="1">
        <f>IF(AZ34=3,G34,0)</f>
        <v>0</v>
      </c>
      <c r="BD34" s="1">
        <f>IF(AZ34=4,G34,0)</f>
        <v>0</v>
      </c>
      <c r="BE34" s="1">
        <f>IF(AZ34=5,G34,0)</f>
        <v>0</v>
      </c>
      <c r="CA34" s="34">
        <v>12</v>
      </c>
      <c r="CB34" s="34">
        <v>0</v>
      </c>
      <c r="CZ34" s="1">
        <v>0</v>
      </c>
    </row>
    <row r="35" spans="1:104" x14ac:dyDescent="0.2">
      <c r="A35" s="35"/>
      <c r="B35" s="36"/>
      <c r="C35" s="133" t="s">
        <v>128</v>
      </c>
      <c r="D35" s="134"/>
      <c r="E35" s="37"/>
      <c r="F35" s="38"/>
      <c r="G35" s="39"/>
      <c r="M35" s="40" t="s">
        <v>32</v>
      </c>
      <c r="O35" s="27"/>
    </row>
    <row r="36" spans="1:104" x14ac:dyDescent="0.2">
      <c r="A36" s="35"/>
      <c r="B36" s="36"/>
      <c r="C36" s="133" t="s">
        <v>129</v>
      </c>
      <c r="D36" s="134"/>
      <c r="E36" s="37">
        <v>0.22</v>
      </c>
      <c r="F36" s="38"/>
      <c r="G36" s="39"/>
      <c r="M36" s="40" t="s">
        <v>33</v>
      </c>
      <c r="O36" s="27"/>
    </row>
    <row r="37" spans="1:104" x14ac:dyDescent="0.2">
      <c r="A37" s="41"/>
      <c r="B37" s="42" t="s">
        <v>16</v>
      </c>
      <c r="C37" s="43" t="str">
        <f>CONCATENATE(B33," ",C33)</f>
        <v xml:space="preserve"> Podlahy a podlahové konstrukce</v>
      </c>
      <c r="D37" s="44"/>
      <c r="E37" s="45"/>
      <c r="F37" s="46"/>
      <c r="G37" s="47">
        <f>SUM(G33:G36)</f>
        <v>0</v>
      </c>
      <c r="O37" s="27">
        <v>4</v>
      </c>
      <c r="BA37" s="48">
        <f>SUM(BA33:BA36)</f>
        <v>0</v>
      </c>
      <c r="BB37" s="48">
        <f>SUM(BB33:BB36)</f>
        <v>0</v>
      </c>
      <c r="BC37" s="48">
        <f>SUM(BC33:BC36)</f>
        <v>0</v>
      </c>
      <c r="BD37" s="48">
        <f>SUM(BD33:BD36)</f>
        <v>0</v>
      </c>
      <c r="BE37" s="48">
        <f>SUM(BE33:BE36)</f>
        <v>0</v>
      </c>
    </row>
    <row r="38" spans="1:104" x14ac:dyDescent="0.2">
      <c r="A38" s="20" t="s">
        <v>11</v>
      </c>
      <c r="B38" s="21"/>
      <c r="C38" s="22" t="s">
        <v>42</v>
      </c>
      <c r="D38" s="23"/>
      <c r="E38" s="24"/>
      <c r="F38" s="24"/>
      <c r="G38" s="25"/>
      <c r="H38" s="118"/>
      <c r="I38" s="26"/>
      <c r="O38" s="27">
        <v>1</v>
      </c>
    </row>
    <row r="39" spans="1:104" x14ac:dyDescent="0.2">
      <c r="A39" s="41"/>
      <c r="B39" s="42" t="s">
        <v>16</v>
      </c>
      <c r="C39" s="43" t="str">
        <f>CONCATENATE(B38," ",C38)</f>
        <v xml:space="preserve"> Ostatní konstrukce, bourání</v>
      </c>
      <c r="D39" s="44"/>
      <c r="E39" s="45"/>
      <c r="F39" s="46"/>
      <c r="G39" s="47">
        <f>SUM(G38:G38)</f>
        <v>0</v>
      </c>
      <c r="O39" s="27">
        <v>4</v>
      </c>
      <c r="BA39" s="48">
        <f>SUM(BA38:BA38)</f>
        <v>0</v>
      </c>
      <c r="BB39" s="48">
        <f>SUM(BB38:BB38)</f>
        <v>0</v>
      </c>
      <c r="BC39" s="48">
        <f>SUM(BC38:BC38)</f>
        <v>0</v>
      </c>
      <c r="BD39" s="48">
        <f>SUM(BD38:BD38)</f>
        <v>0</v>
      </c>
      <c r="BE39" s="48">
        <f>SUM(BE38:BE38)</f>
        <v>0</v>
      </c>
    </row>
    <row r="40" spans="1:104" x14ac:dyDescent="0.2">
      <c r="A40" s="20" t="s">
        <v>11</v>
      </c>
      <c r="B40" s="21"/>
      <c r="C40" s="22" t="s">
        <v>44</v>
      </c>
      <c r="D40" s="23"/>
      <c r="E40" s="24"/>
      <c r="F40" s="24"/>
      <c r="G40" s="25"/>
      <c r="H40" s="118"/>
      <c r="I40" s="26"/>
      <c r="O40" s="27">
        <v>1</v>
      </c>
    </row>
    <row r="41" spans="1:104" x14ac:dyDescent="0.2">
      <c r="A41" s="41"/>
      <c r="B41" s="42" t="s">
        <v>16</v>
      </c>
      <c r="C41" s="43" t="str">
        <f>CONCATENATE(B40," ",C40)</f>
        <v xml:space="preserve"> Dokončovací konstrukce na pozemních stavbách</v>
      </c>
      <c r="D41" s="44"/>
      <c r="E41" s="45"/>
      <c r="F41" s="46"/>
      <c r="G41" s="47">
        <f>SUM(G40:G40)</f>
        <v>0</v>
      </c>
      <c r="O41" s="27">
        <v>4</v>
      </c>
      <c r="BA41" s="48">
        <f>SUM(BA40:BA40)</f>
        <v>0</v>
      </c>
      <c r="BB41" s="48">
        <f>SUM(BB40:BB40)</f>
        <v>0</v>
      </c>
      <c r="BC41" s="48">
        <f>SUM(BC40:BC40)</f>
        <v>0</v>
      </c>
      <c r="BD41" s="48">
        <f>SUM(BD40:BD40)</f>
        <v>0</v>
      </c>
      <c r="BE41" s="48">
        <f>SUM(BE40:BE40)</f>
        <v>0</v>
      </c>
    </row>
    <row r="42" spans="1:104" x14ac:dyDescent="0.2">
      <c r="A42" s="20" t="s">
        <v>11</v>
      </c>
      <c r="B42" s="21"/>
      <c r="C42" s="22" t="s">
        <v>45</v>
      </c>
      <c r="D42" s="23"/>
      <c r="E42" s="24"/>
      <c r="F42" s="24"/>
      <c r="G42" s="25"/>
      <c r="H42" s="118"/>
      <c r="I42" s="26"/>
      <c r="O42" s="27">
        <v>1</v>
      </c>
    </row>
    <row r="43" spans="1:104" x14ac:dyDescent="0.2">
      <c r="A43" s="28">
        <v>9</v>
      </c>
      <c r="B43" s="29"/>
      <c r="C43" s="30" t="s">
        <v>130</v>
      </c>
      <c r="D43" s="31" t="s">
        <v>18</v>
      </c>
      <c r="E43" s="32">
        <f>SUM(E44:E45)</f>
        <v>4.4000000000000004</v>
      </c>
      <c r="F43" s="32">
        <v>0</v>
      </c>
      <c r="G43" s="33">
        <f>E43*F43</f>
        <v>0</v>
      </c>
      <c r="O43" s="27">
        <v>2</v>
      </c>
      <c r="AA43" s="1">
        <v>1</v>
      </c>
      <c r="AB43" s="1">
        <v>1</v>
      </c>
      <c r="AC43" s="1">
        <v>1</v>
      </c>
      <c r="AZ43" s="1">
        <v>1</v>
      </c>
      <c r="BA43" s="1">
        <f>IF(AZ43=1,G43,0)</f>
        <v>0</v>
      </c>
      <c r="BB43" s="1">
        <f>IF(AZ43=2,G43,0)</f>
        <v>0</v>
      </c>
      <c r="BC43" s="1">
        <f>IF(AZ43=3,G43,0)</f>
        <v>0</v>
      </c>
      <c r="BD43" s="1">
        <f>IF(AZ43=4,G43,0)</f>
        <v>0</v>
      </c>
      <c r="BE43" s="1">
        <f>IF(AZ43=5,G43,0)</f>
        <v>0</v>
      </c>
      <c r="CA43" s="34">
        <v>1</v>
      </c>
      <c r="CB43" s="34">
        <v>1</v>
      </c>
      <c r="CZ43" s="1">
        <v>6.7000000000000002E-4</v>
      </c>
    </row>
    <row r="44" spans="1:104" x14ac:dyDescent="0.2">
      <c r="A44" s="35"/>
      <c r="B44" s="36"/>
      <c r="C44" s="133" t="s">
        <v>131</v>
      </c>
      <c r="D44" s="134"/>
      <c r="E44" s="37"/>
      <c r="F44" s="38"/>
      <c r="G44" s="39"/>
      <c r="M44" s="40" t="s">
        <v>46</v>
      </c>
      <c r="O44" s="27"/>
    </row>
    <row r="45" spans="1:104" x14ac:dyDescent="0.2">
      <c r="A45" s="35"/>
      <c r="B45" s="36"/>
      <c r="C45" s="133" t="s">
        <v>132</v>
      </c>
      <c r="D45" s="134"/>
      <c r="E45" s="37">
        <v>4.4000000000000004</v>
      </c>
      <c r="F45" s="38"/>
      <c r="G45" s="39"/>
      <c r="M45" s="40" t="s">
        <v>47</v>
      </c>
      <c r="O45" s="27"/>
    </row>
    <row r="46" spans="1:104" x14ac:dyDescent="0.2">
      <c r="A46" s="28">
        <v>10</v>
      </c>
      <c r="B46" s="29"/>
      <c r="C46" s="121" t="s">
        <v>111</v>
      </c>
      <c r="D46" s="31"/>
      <c r="E46" s="32"/>
      <c r="F46" s="32"/>
      <c r="G46" s="33"/>
      <c r="O46" s="27">
        <v>2</v>
      </c>
      <c r="AA46" s="1">
        <v>1</v>
      </c>
      <c r="AB46" s="1">
        <v>1</v>
      </c>
      <c r="AC46" s="1">
        <v>1</v>
      </c>
      <c r="AZ46" s="1">
        <v>1</v>
      </c>
      <c r="BA46" s="1">
        <f>IF(AZ46=1,G46,0)</f>
        <v>0</v>
      </c>
      <c r="BB46" s="1">
        <f>IF(AZ46=2,G46,0)</f>
        <v>0</v>
      </c>
      <c r="BC46" s="1">
        <f>IF(AZ46=3,G46,0)</f>
        <v>0</v>
      </c>
      <c r="BD46" s="1">
        <f>IF(AZ46=4,G46,0)</f>
        <v>0</v>
      </c>
      <c r="BE46" s="1">
        <f>IF(AZ46=5,G46,0)</f>
        <v>0</v>
      </c>
      <c r="CA46" s="34">
        <v>1</v>
      </c>
      <c r="CB46" s="34">
        <v>1</v>
      </c>
      <c r="CZ46" s="1">
        <v>6.6600000000000001E-3</v>
      </c>
    </row>
    <row r="47" spans="1:104" ht="22.5" x14ac:dyDescent="0.2">
      <c r="A47" s="28">
        <v>11</v>
      </c>
      <c r="B47" s="29"/>
      <c r="C47" s="30" t="s">
        <v>49</v>
      </c>
      <c r="D47" s="31" t="s">
        <v>48</v>
      </c>
      <c r="E47" s="32">
        <v>0.05</v>
      </c>
      <c r="F47" s="32">
        <v>0</v>
      </c>
      <c r="G47" s="33">
        <f>E47*F47</f>
        <v>0</v>
      </c>
      <c r="O47" s="27">
        <v>2</v>
      </c>
      <c r="AA47" s="1">
        <v>1</v>
      </c>
      <c r="AB47" s="1">
        <v>1</v>
      </c>
      <c r="AC47" s="1">
        <v>1</v>
      </c>
      <c r="AZ47" s="1">
        <v>1</v>
      </c>
      <c r="BA47" s="1">
        <f>IF(AZ47=1,G47,0)</f>
        <v>0</v>
      </c>
      <c r="BB47" s="1">
        <f>IF(AZ47=2,G47,0)</f>
        <v>0</v>
      </c>
      <c r="BC47" s="1">
        <f>IF(AZ47=3,G47,0)</f>
        <v>0</v>
      </c>
      <c r="BD47" s="1">
        <f>IF(AZ47=4,G47,0)</f>
        <v>0</v>
      </c>
      <c r="BE47" s="1">
        <f>IF(AZ47=5,G47,0)</f>
        <v>0</v>
      </c>
      <c r="CA47" s="34">
        <v>1</v>
      </c>
      <c r="CB47" s="34">
        <v>1</v>
      </c>
      <c r="CZ47" s="1">
        <v>0</v>
      </c>
    </row>
    <row r="48" spans="1:104" x14ac:dyDescent="0.2">
      <c r="A48" s="35"/>
      <c r="B48" s="36"/>
      <c r="C48" s="133" t="s">
        <v>156</v>
      </c>
      <c r="D48" s="134"/>
      <c r="E48" s="37"/>
      <c r="F48" s="38"/>
      <c r="G48" s="39"/>
      <c r="M48" s="40" t="s">
        <v>50</v>
      </c>
      <c r="O48" s="27"/>
    </row>
    <row r="49" spans="1:104" x14ac:dyDescent="0.2">
      <c r="A49" s="35"/>
      <c r="B49" s="36"/>
      <c r="C49" s="133" t="s">
        <v>133</v>
      </c>
      <c r="D49" s="134"/>
      <c r="E49" s="37">
        <v>0.05</v>
      </c>
      <c r="F49" s="38"/>
      <c r="G49" s="39"/>
      <c r="M49" s="40" t="s">
        <v>51</v>
      </c>
      <c r="O49" s="27"/>
    </row>
    <row r="50" spans="1:104" ht="22.5" x14ac:dyDescent="0.2">
      <c r="A50" s="28">
        <v>12</v>
      </c>
      <c r="B50" s="29"/>
      <c r="C50" s="30" t="s">
        <v>52</v>
      </c>
      <c r="D50" s="31" t="s">
        <v>18</v>
      </c>
      <c r="E50" s="32">
        <f>SUM(E51:E53)</f>
        <v>6.46</v>
      </c>
      <c r="F50" s="32">
        <v>0</v>
      </c>
      <c r="G50" s="33">
        <f>E50*F50</f>
        <v>0</v>
      </c>
      <c r="O50" s="27">
        <v>2</v>
      </c>
      <c r="AA50" s="1">
        <v>1</v>
      </c>
      <c r="AB50" s="1">
        <v>1</v>
      </c>
      <c r="AC50" s="1">
        <v>1</v>
      </c>
      <c r="AZ50" s="1">
        <v>1</v>
      </c>
      <c r="BA50" s="1">
        <f>IF(AZ50=1,G50,0)</f>
        <v>0</v>
      </c>
      <c r="BB50" s="1">
        <f>IF(AZ50=2,G50,0)</f>
        <v>0</v>
      </c>
      <c r="BC50" s="1">
        <f>IF(AZ50=3,G50,0)</f>
        <v>0</v>
      </c>
      <c r="BD50" s="1">
        <f>IF(AZ50=4,G50,0)</f>
        <v>0</v>
      </c>
      <c r="BE50" s="1">
        <f>IF(AZ50=5,G50,0)</f>
        <v>0</v>
      </c>
      <c r="CA50" s="34">
        <v>1</v>
      </c>
      <c r="CB50" s="34">
        <v>1</v>
      </c>
      <c r="CZ50" s="1">
        <v>0</v>
      </c>
    </row>
    <row r="51" spans="1:104" x14ac:dyDescent="0.2">
      <c r="A51" s="35"/>
      <c r="B51" s="36"/>
      <c r="C51" s="133" t="s">
        <v>53</v>
      </c>
      <c r="D51" s="134"/>
      <c r="E51" s="37"/>
      <c r="F51" s="38"/>
      <c r="G51" s="39"/>
      <c r="M51" s="40" t="s">
        <v>53</v>
      </c>
      <c r="O51" s="27"/>
    </row>
    <row r="52" spans="1:104" x14ac:dyDescent="0.2">
      <c r="A52" s="35"/>
      <c r="B52" s="36"/>
      <c r="C52" s="133" t="s">
        <v>118</v>
      </c>
      <c r="D52" s="134"/>
      <c r="E52" s="37"/>
      <c r="F52" s="38"/>
      <c r="G52" s="39"/>
      <c r="M52" s="40" t="s">
        <v>13</v>
      </c>
      <c r="O52" s="27"/>
    </row>
    <row r="53" spans="1:104" x14ac:dyDescent="0.2">
      <c r="A53" s="35"/>
      <c r="B53" s="36"/>
      <c r="C53" s="133" t="s">
        <v>138</v>
      </c>
      <c r="D53" s="134"/>
      <c r="E53" s="37">
        <v>6.46</v>
      </c>
      <c r="F53" s="38"/>
      <c r="G53" s="39"/>
      <c r="M53" s="40" t="s">
        <v>54</v>
      </c>
      <c r="O53" s="27"/>
    </row>
    <row r="54" spans="1:104" x14ac:dyDescent="0.2">
      <c r="A54" s="28">
        <v>13</v>
      </c>
      <c r="B54" s="29"/>
      <c r="C54" s="121" t="s">
        <v>111</v>
      </c>
      <c r="D54" s="31"/>
      <c r="E54" s="32"/>
      <c r="F54" s="32"/>
      <c r="G54" s="33"/>
      <c r="O54" s="27">
        <v>2</v>
      </c>
      <c r="AA54" s="1">
        <v>1</v>
      </c>
      <c r="AB54" s="1">
        <v>1</v>
      </c>
      <c r="AC54" s="1">
        <v>1</v>
      </c>
      <c r="AZ54" s="1">
        <v>1</v>
      </c>
      <c r="BA54" s="1">
        <f>IF(AZ54=1,G54,0)</f>
        <v>0</v>
      </c>
      <c r="BB54" s="1">
        <f>IF(AZ54=2,G54,0)</f>
        <v>0</v>
      </c>
      <c r="BC54" s="1">
        <f>IF(AZ54=3,G54,0)</f>
        <v>0</v>
      </c>
      <c r="BD54" s="1">
        <f>IF(AZ54=4,G54,0)</f>
        <v>0</v>
      </c>
      <c r="BE54" s="1">
        <f>IF(AZ54=5,G54,0)</f>
        <v>0</v>
      </c>
      <c r="CA54" s="34">
        <v>1</v>
      </c>
      <c r="CB54" s="34">
        <v>1</v>
      </c>
      <c r="CZ54" s="1">
        <v>1E-3</v>
      </c>
    </row>
    <row r="55" spans="1:104" x14ac:dyDescent="0.2">
      <c r="A55" s="41"/>
      <c r="B55" s="42" t="s">
        <v>16</v>
      </c>
      <c r="C55" s="43" t="str">
        <f>CONCATENATE(B42," ",C42)</f>
        <v xml:space="preserve"> Bourání konstrukcí</v>
      </c>
      <c r="D55" s="44"/>
      <c r="E55" s="45"/>
      <c r="F55" s="46"/>
      <c r="G55" s="47">
        <f>SUM(G42:G54)</f>
        <v>0</v>
      </c>
      <c r="O55" s="27">
        <v>4</v>
      </c>
      <c r="BA55" s="48">
        <f>SUM(BA42:BA54)</f>
        <v>0</v>
      </c>
      <c r="BB55" s="48">
        <f>SUM(BB42:BB54)</f>
        <v>0</v>
      </c>
      <c r="BC55" s="48">
        <f>SUM(BC42:BC54)</f>
        <v>0</v>
      </c>
      <c r="BD55" s="48">
        <f>SUM(BD42:BD54)</f>
        <v>0</v>
      </c>
      <c r="BE55" s="48">
        <f>SUM(BE42:BE54)</f>
        <v>0</v>
      </c>
    </row>
    <row r="56" spans="1:104" x14ac:dyDescent="0.2">
      <c r="A56" s="20" t="s">
        <v>11</v>
      </c>
      <c r="B56" s="21"/>
      <c r="C56" s="22" t="s">
        <v>55</v>
      </c>
      <c r="D56" s="23"/>
      <c r="E56" s="24"/>
      <c r="F56" s="24"/>
      <c r="G56" s="25"/>
      <c r="H56" s="118"/>
      <c r="I56" s="26"/>
      <c r="O56" s="27">
        <v>1</v>
      </c>
    </row>
    <row r="57" spans="1:104" x14ac:dyDescent="0.2">
      <c r="A57" s="28">
        <v>14</v>
      </c>
      <c r="B57" s="29"/>
      <c r="C57" s="30" t="s">
        <v>56</v>
      </c>
      <c r="D57" s="31" t="s">
        <v>18</v>
      </c>
      <c r="E57" s="32">
        <f>SUM(E58:E60)</f>
        <v>7.63</v>
      </c>
      <c r="F57" s="32">
        <v>0</v>
      </c>
      <c r="G57" s="33">
        <f>E57*F57</f>
        <v>0</v>
      </c>
      <c r="O57" s="27">
        <v>2</v>
      </c>
      <c r="AA57" s="1">
        <v>1</v>
      </c>
      <c r="AB57" s="1">
        <v>1</v>
      </c>
      <c r="AC57" s="1">
        <v>1</v>
      </c>
      <c r="AZ57" s="1">
        <v>1</v>
      </c>
      <c r="BA57" s="1">
        <f>IF(AZ57=1,G57,0)</f>
        <v>0</v>
      </c>
      <c r="BB57" s="1">
        <f>IF(AZ57=2,G57,0)</f>
        <v>0</v>
      </c>
      <c r="BC57" s="1">
        <f>IF(AZ57=3,G57,0)</f>
        <v>0</v>
      </c>
      <c r="BD57" s="1">
        <f>IF(AZ57=4,G57,0)</f>
        <v>0</v>
      </c>
      <c r="BE57" s="1">
        <f>IF(AZ57=5,G57,0)</f>
        <v>0</v>
      </c>
      <c r="CA57" s="34">
        <v>1</v>
      </c>
      <c r="CB57" s="34">
        <v>1</v>
      </c>
      <c r="CZ57" s="1">
        <v>0</v>
      </c>
    </row>
    <row r="58" spans="1:104" x14ac:dyDescent="0.2">
      <c r="A58" s="35"/>
      <c r="B58" s="36"/>
      <c r="C58" s="133" t="s">
        <v>118</v>
      </c>
      <c r="D58" s="134"/>
      <c r="E58" s="37"/>
      <c r="F58" s="38"/>
      <c r="G58" s="39"/>
      <c r="M58" s="40" t="s">
        <v>13</v>
      </c>
      <c r="O58" s="27"/>
    </row>
    <row r="59" spans="1:104" x14ac:dyDescent="0.2">
      <c r="A59" s="35"/>
      <c r="B59" s="36"/>
      <c r="C59" s="133" t="s">
        <v>134</v>
      </c>
      <c r="D59" s="134"/>
      <c r="E59" s="37"/>
      <c r="F59" s="38"/>
      <c r="G59" s="39"/>
      <c r="M59" s="40" t="s">
        <v>20</v>
      </c>
      <c r="O59" s="27"/>
    </row>
    <row r="60" spans="1:104" x14ac:dyDescent="0.2">
      <c r="A60" s="35"/>
      <c r="B60" s="36"/>
      <c r="C60" s="133" t="s">
        <v>139</v>
      </c>
      <c r="D60" s="134"/>
      <c r="E60" s="37">
        <v>7.63</v>
      </c>
      <c r="F60" s="38"/>
      <c r="G60" s="39"/>
      <c r="M60" s="40" t="s">
        <v>57</v>
      </c>
      <c r="O60" s="27"/>
    </row>
    <row r="61" spans="1:104" x14ac:dyDescent="0.2">
      <c r="A61" s="41"/>
      <c r="B61" s="42" t="s">
        <v>16</v>
      </c>
      <c r="C61" s="43" t="str">
        <f>CONCATENATE(B56," ",C56)</f>
        <v xml:space="preserve"> Prorážení otvorů</v>
      </c>
      <c r="D61" s="44"/>
      <c r="E61" s="45"/>
      <c r="F61" s="46"/>
      <c r="G61" s="47">
        <f>SUM(G56:G60)</f>
        <v>0</v>
      </c>
      <c r="O61" s="27">
        <v>4</v>
      </c>
      <c r="BA61" s="48">
        <f>SUM(BA56:BA60)</f>
        <v>0</v>
      </c>
      <c r="BB61" s="48">
        <f>SUM(BB56:BB60)</f>
        <v>0</v>
      </c>
      <c r="BC61" s="48">
        <f>SUM(BC56:BC60)</f>
        <v>0</v>
      </c>
      <c r="BD61" s="48">
        <f>SUM(BD56:BD60)</f>
        <v>0</v>
      </c>
      <c r="BE61" s="48">
        <f>SUM(BE56:BE60)</f>
        <v>0</v>
      </c>
    </row>
    <row r="62" spans="1:104" x14ac:dyDescent="0.2">
      <c r="A62" s="20" t="s">
        <v>11</v>
      </c>
      <c r="B62" s="21"/>
      <c r="C62" s="22" t="s">
        <v>58</v>
      </c>
      <c r="D62" s="23"/>
      <c r="E62" s="24"/>
      <c r="F62" s="24"/>
      <c r="G62" s="25"/>
      <c r="H62" s="118"/>
      <c r="I62" s="26"/>
      <c r="O62" s="27">
        <v>1</v>
      </c>
    </row>
    <row r="63" spans="1:104" x14ac:dyDescent="0.2">
      <c r="A63" s="28">
        <v>15</v>
      </c>
      <c r="B63" s="29"/>
      <c r="C63" s="30" t="s">
        <v>59</v>
      </c>
      <c r="D63" s="31" t="s">
        <v>15</v>
      </c>
      <c r="E63" s="32"/>
      <c r="F63" s="32">
        <v>0</v>
      </c>
      <c r="G63" s="33">
        <f>E63*F63</f>
        <v>0</v>
      </c>
      <c r="O63" s="27">
        <v>2</v>
      </c>
      <c r="AA63" s="1">
        <v>7</v>
      </c>
      <c r="AB63" s="1">
        <v>1</v>
      </c>
      <c r="AC63" s="1">
        <v>2</v>
      </c>
      <c r="AZ63" s="1">
        <v>1</v>
      </c>
      <c r="BA63" s="1">
        <f>IF(AZ63=1,G63,0)</f>
        <v>0</v>
      </c>
      <c r="BB63" s="1">
        <f>IF(AZ63=2,G63,0)</f>
        <v>0</v>
      </c>
      <c r="BC63" s="1">
        <f>IF(AZ63=3,G63,0)</f>
        <v>0</v>
      </c>
      <c r="BD63" s="1">
        <f>IF(AZ63=4,G63,0)</f>
        <v>0</v>
      </c>
      <c r="BE63" s="1">
        <f>IF(AZ63=5,G63,0)</f>
        <v>0</v>
      </c>
      <c r="CA63" s="34">
        <v>7</v>
      </c>
      <c r="CB63" s="34">
        <v>1</v>
      </c>
      <c r="CZ63" s="1">
        <v>0</v>
      </c>
    </row>
    <row r="64" spans="1:104" x14ac:dyDescent="0.2">
      <c r="A64" s="41"/>
      <c r="B64" s="42" t="s">
        <v>16</v>
      </c>
      <c r="C64" s="43" t="str">
        <f>CONCATENATE(B62," ",C62)</f>
        <v xml:space="preserve"> Staveništní přesun hmot</v>
      </c>
      <c r="D64" s="44"/>
      <c r="E64" s="45"/>
      <c r="F64" s="46"/>
      <c r="G64" s="47">
        <f>SUM(G62:G63)</f>
        <v>0</v>
      </c>
      <c r="O64" s="27">
        <v>4</v>
      </c>
      <c r="BA64" s="48">
        <f>SUM(BA62:BA63)</f>
        <v>0</v>
      </c>
      <c r="BB64" s="48">
        <f>SUM(BB62:BB63)</f>
        <v>0</v>
      </c>
      <c r="BC64" s="48">
        <f>SUM(BC62:BC63)</f>
        <v>0</v>
      </c>
      <c r="BD64" s="48">
        <f>SUM(BD62:BD63)</f>
        <v>0</v>
      </c>
      <c r="BE64" s="48">
        <f>SUM(BE62:BE63)</f>
        <v>0</v>
      </c>
    </row>
    <row r="65" spans="1:104" x14ac:dyDescent="0.2">
      <c r="A65" s="20" t="s">
        <v>11</v>
      </c>
      <c r="B65" s="21"/>
      <c r="C65" s="22" t="s">
        <v>60</v>
      </c>
      <c r="D65" s="23"/>
      <c r="E65" s="24"/>
      <c r="F65" s="24"/>
      <c r="G65" s="25"/>
      <c r="H65" s="118"/>
      <c r="I65" s="26"/>
      <c r="O65" s="27">
        <v>1</v>
      </c>
    </row>
    <row r="66" spans="1:104" ht="22.5" x14ac:dyDescent="0.2">
      <c r="A66" s="28">
        <v>16</v>
      </c>
      <c r="B66" s="29"/>
      <c r="C66" s="30" t="s">
        <v>61</v>
      </c>
      <c r="D66" s="31" t="s">
        <v>18</v>
      </c>
      <c r="E66" s="32">
        <f>SUM(E67:E69)</f>
        <v>7.45</v>
      </c>
      <c r="F66" s="32">
        <v>0</v>
      </c>
      <c r="G66" s="33">
        <f>E66*F66</f>
        <v>0</v>
      </c>
      <c r="O66" s="27">
        <v>2</v>
      </c>
      <c r="AA66" s="1">
        <v>1</v>
      </c>
      <c r="AB66" s="1">
        <v>7</v>
      </c>
      <c r="AC66" s="1">
        <v>7</v>
      </c>
      <c r="AZ66" s="1">
        <v>2</v>
      </c>
      <c r="BA66" s="1">
        <f>IF(AZ66=1,G66,0)</f>
        <v>0</v>
      </c>
      <c r="BB66" s="1">
        <f>IF(AZ66=2,G66,0)</f>
        <v>0</v>
      </c>
      <c r="BC66" s="1">
        <f>IF(AZ66=3,G66,0)</f>
        <v>0</v>
      </c>
      <c r="BD66" s="1">
        <f>IF(AZ66=4,G66,0)</f>
        <v>0</v>
      </c>
      <c r="BE66" s="1">
        <f>IF(AZ66=5,G66,0)</f>
        <v>0</v>
      </c>
      <c r="CA66" s="34">
        <v>1</v>
      </c>
      <c r="CB66" s="34">
        <v>7</v>
      </c>
      <c r="CZ66" s="1">
        <v>3.3999999999999998E-3</v>
      </c>
    </row>
    <row r="67" spans="1:104" x14ac:dyDescent="0.2">
      <c r="A67" s="35"/>
      <c r="B67" s="36"/>
      <c r="C67" s="133" t="s">
        <v>118</v>
      </c>
      <c r="D67" s="134"/>
      <c r="E67" s="37"/>
      <c r="F67" s="38"/>
      <c r="G67" s="39"/>
      <c r="M67" s="40" t="s">
        <v>13</v>
      </c>
      <c r="O67" s="27"/>
    </row>
    <row r="68" spans="1:104" x14ac:dyDescent="0.2">
      <c r="A68" s="35"/>
      <c r="B68" s="36"/>
      <c r="C68" s="133" t="s">
        <v>136</v>
      </c>
      <c r="D68" s="134"/>
      <c r="E68" s="37"/>
      <c r="F68" s="38"/>
      <c r="G68" s="39"/>
      <c r="M68" s="40" t="s">
        <v>22</v>
      </c>
      <c r="O68" s="27"/>
    </row>
    <row r="69" spans="1:104" x14ac:dyDescent="0.2">
      <c r="A69" s="35"/>
      <c r="B69" s="36"/>
      <c r="C69" s="133" t="s">
        <v>137</v>
      </c>
      <c r="D69" s="134"/>
      <c r="E69" s="37">
        <v>7.45</v>
      </c>
      <c r="F69" s="38"/>
      <c r="G69" s="39"/>
      <c r="H69" s="119"/>
      <c r="M69" s="40" t="s">
        <v>23</v>
      </c>
      <c r="O69" s="27"/>
    </row>
    <row r="70" spans="1:104" x14ac:dyDescent="0.2">
      <c r="A70" s="28">
        <v>17</v>
      </c>
      <c r="B70" s="29"/>
      <c r="C70" s="30" t="s">
        <v>62</v>
      </c>
      <c r="D70" s="31" t="s">
        <v>63</v>
      </c>
      <c r="E70" s="32"/>
      <c r="F70" s="32">
        <v>0</v>
      </c>
      <c r="G70" s="33">
        <f>E70*F70</f>
        <v>0</v>
      </c>
      <c r="O70" s="27">
        <v>2</v>
      </c>
      <c r="AA70" s="1">
        <v>7</v>
      </c>
      <c r="AB70" s="1">
        <v>1002</v>
      </c>
      <c r="AC70" s="1">
        <v>5</v>
      </c>
      <c r="AZ70" s="1">
        <v>2</v>
      </c>
      <c r="BA70" s="1">
        <f>IF(AZ70=1,G70,0)</f>
        <v>0</v>
      </c>
      <c r="BB70" s="1">
        <f>IF(AZ70=2,G70,0)</f>
        <v>0</v>
      </c>
      <c r="BC70" s="1">
        <f>IF(AZ70=3,G70,0)</f>
        <v>0</v>
      </c>
      <c r="BD70" s="1">
        <f>IF(AZ70=4,G70,0)</f>
        <v>0</v>
      </c>
      <c r="BE70" s="1">
        <f>IF(AZ70=5,G70,0)</f>
        <v>0</v>
      </c>
      <c r="CA70" s="34">
        <v>7</v>
      </c>
      <c r="CB70" s="34">
        <v>1002</v>
      </c>
      <c r="CZ70" s="1">
        <v>0</v>
      </c>
    </row>
    <row r="71" spans="1:104" x14ac:dyDescent="0.2">
      <c r="A71" s="41"/>
      <c r="B71" s="42" t="s">
        <v>16</v>
      </c>
      <c r="C71" s="43" t="str">
        <f>CONCATENATE(B65," ",C65)</f>
        <v xml:space="preserve"> Izolace proti vodě</v>
      </c>
      <c r="D71" s="44"/>
      <c r="E71" s="45"/>
      <c r="F71" s="46"/>
      <c r="G71" s="47">
        <f>SUM(G65:G70)</f>
        <v>0</v>
      </c>
      <c r="O71" s="27">
        <v>4</v>
      </c>
      <c r="BA71" s="48">
        <f>SUM(BA65:BA70)</f>
        <v>0</v>
      </c>
      <c r="BB71" s="48">
        <f>SUM(BB65:BB70)</f>
        <v>0</v>
      </c>
      <c r="BC71" s="48">
        <f>SUM(BC65:BC70)</f>
        <v>0</v>
      </c>
      <c r="BD71" s="48">
        <f>SUM(BD65:BD70)</f>
        <v>0</v>
      </c>
      <c r="BE71" s="48">
        <f>SUM(BE65:BE70)</f>
        <v>0</v>
      </c>
    </row>
    <row r="72" spans="1:104" x14ac:dyDescent="0.2">
      <c r="A72" s="20" t="s">
        <v>11</v>
      </c>
      <c r="B72" s="21"/>
      <c r="C72" s="22" t="s">
        <v>64</v>
      </c>
      <c r="D72" s="23"/>
      <c r="E72" s="24"/>
      <c r="F72" s="24"/>
      <c r="G72" s="25"/>
      <c r="H72" s="118"/>
      <c r="I72" s="26"/>
      <c r="O72" s="27">
        <v>1</v>
      </c>
    </row>
    <row r="73" spans="1:104" x14ac:dyDescent="0.2">
      <c r="A73" s="28">
        <v>18</v>
      </c>
      <c r="B73" s="29"/>
      <c r="C73" s="30" t="s">
        <v>65</v>
      </c>
      <c r="D73" s="31" t="s">
        <v>18</v>
      </c>
      <c r="E73" s="32">
        <v>0.5</v>
      </c>
      <c r="F73" s="32">
        <v>0</v>
      </c>
      <c r="G73" s="33">
        <f>E73*F73</f>
        <v>0</v>
      </c>
      <c r="O73" s="27">
        <v>2</v>
      </c>
      <c r="AA73" s="1">
        <v>1</v>
      </c>
      <c r="AB73" s="1">
        <v>7</v>
      </c>
      <c r="AC73" s="1">
        <v>7</v>
      </c>
      <c r="AZ73" s="1">
        <v>2</v>
      </c>
      <c r="BA73" s="1">
        <f>IF(AZ73=1,G73,0)</f>
        <v>0</v>
      </c>
      <c r="BB73" s="1">
        <f>IF(AZ73=2,G73,0)</f>
        <v>0</v>
      </c>
      <c r="BC73" s="1">
        <f>IF(AZ73=3,G73,0)</f>
        <v>0</v>
      </c>
      <c r="BD73" s="1">
        <f>IF(AZ73=4,G73,0)</f>
        <v>0</v>
      </c>
      <c r="BE73" s="1">
        <f>IF(AZ73=5,G73,0)</f>
        <v>0</v>
      </c>
      <c r="CA73" s="34">
        <v>1</v>
      </c>
      <c r="CB73" s="34">
        <v>7</v>
      </c>
      <c r="CZ73" s="1">
        <v>0</v>
      </c>
    </row>
    <row r="74" spans="1:104" x14ac:dyDescent="0.2">
      <c r="A74" s="35"/>
      <c r="B74" s="36"/>
      <c r="C74" s="133" t="s">
        <v>157</v>
      </c>
      <c r="D74" s="134"/>
      <c r="E74" s="37"/>
      <c r="F74" s="38"/>
      <c r="G74" s="39"/>
      <c r="M74" s="40" t="s">
        <v>66</v>
      </c>
      <c r="O74" s="27"/>
    </row>
    <row r="75" spans="1:104" x14ac:dyDescent="0.2">
      <c r="A75" s="35"/>
      <c r="B75" s="36"/>
      <c r="C75" s="133" t="s">
        <v>135</v>
      </c>
      <c r="D75" s="134"/>
      <c r="E75" s="37">
        <v>0.5</v>
      </c>
      <c r="F75" s="38"/>
      <c r="G75" s="39"/>
      <c r="M75" s="40" t="s">
        <v>67</v>
      </c>
      <c r="O75" s="27"/>
    </row>
    <row r="76" spans="1:104" x14ac:dyDescent="0.2">
      <c r="A76" s="41"/>
      <c r="B76" s="42" t="s">
        <v>16</v>
      </c>
      <c r="C76" s="43" t="str">
        <f>CONCATENATE(B72," ",C72)</f>
        <v xml:space="preserve"> Izolace tepelné</v>
      </c>
      <c r="D76" s="44"/>
      <c r="E76" s="45"/>
      <c r="F76" s="46"/>
      <c r="G76" s="47">
        <f>SUM(G72:G75)</f>
        <v>0</v>
      </c>
      <c r="O76" s="27">
        <v>4</v>
      </c>
      <c r="BA76" s="48">
        <f>SUM(BA72:BA75)</f>
        <v>0</v>
      </c>
      <c r="BB76" s="48">
        <f>SUM(BB72:BB75)</f>
        <v>0</v>
      </c>
      <c r="BC76" s="48">
        <f>SUM(BC72:BC75)</f>
        <v>0</v>
      </c>
      <c r="BD76" s="48">
        <f>SUM(BD72:BD75)</f>
        <v>0</v>
      </c>
      <c r="BE76" s="48">
        <f>SUM(BE72:BE75)</f>
        <v>0</v>
      </c>
    </row>
    <row r="77" spans="1:104" x14ac:dyDescent="0.2">
      <c r="A77" s="20" t="s">
        <v>11</v>
      </c>
      <c r="B77" s="21"/>
      <c r="C77" s="22" t="s">
        <v>179</v>
      </c>
      <c r="D77" s="23"/>
      <c r="E77" s="24"/>
      <c r="F77" s="24"/>
      <c r="G77" s="25"/>
      <c r="H77" s="118"/>
      <c r="I77" s="26"/>
      <c r="O77" s="27">
        <v>1</v>
      </c>
    </row>
    <row r="78" spans="1:104" x14ac:dyDescent="0.2">
      <c r="A78" s="28">
        <v>19</v>
      </c>
      <c r="B78" s="29"/>
      <c r="C78" s="30" t="s">
        <v>178</v>
      </c>
      <c r="D78" s="31" t="s">
        <v>68</v>
      </c>
      <c r="E78" s="32">
        <v>1</v>
      </c>
      <c r="F78" s="32">
        <v>0</v>
      </c>
      <c r="G78" s="33">
        <f>E78*F78</f>
        <v>0</v>
      </c>
      <c r="O78" s="27">
        <v>2</v>
      </c>
      <c r="AA78" s="1">
        <v>12</v>
      </c>
      <c r="AB78" s="1">
        <v>0</v>
      </c>
      <c r="AC78" s="1">
        <v>45</v>
      </c>
      <c r="AZ78" s="1">
        <v>2</v>
      </c>
      <c r="BA78" s="1">
        <f>IF(AZ78=1,G78,0)</f>
        <v>0</v>
      </c>
      <c r="BB78" s="1">
        <f>IF(AZ78=2,G78,0)</f>
        <v>0</v>
      </c>
      <c r="BC78" s="1">
        <f>IF(AZ78=3,G78,0)</f>
        <v>0</v>
      </c>
      <c r="BD78" s="1">
        <f>IF(AZ78=4,G78,0)</f>
        <v>0</v>
      </c>
      <c r="BE78" s="1">
        <f>IF(AZ78=5,G78,0)</f>
        <v>0</v>
      </c>
      <c r="CA78" s="34">
        <v>12</v>
      </c>
      <c r="CB78" s="34">
        <v>0</v>
      </c>
      <c r="CZ78" s="1">
        <v>0</v>
      </c>
    </row>
    <row r="79" spans="1:104" x14ac:dyDescent="0.2">
      <c r="A79" s="41"/>
      <c r="B79" s="42" t="s">
        <v>16</v>
      </c>
      <c r="C79" s="43" t="str">
        <f>CONCATENATE(B77," ",C77)</f>
        <v xml:space="preserve"> Zdravotechnická instalace  </v>
      </c>
      <c r="D79" s="44"/>
      <c r="E79" s="45"/>
      <c r="F79" s="46"/>
      <c r="G79" s="47">
        <f>SUM(G77:G78)</f>
        <v>0</v>
      </c>
      <c r="O79" s="27">
        <v>4</v>
      </c>
      <c r="BA79" s="48">
        <f>SUM(BA77:BA78)</f>
        <v>0</v>
      </c>
      <c r="BB79" s="48">
        <f>SUM(BB77:BB78)</f>
        <v>0</v>
      </c>
      <c r="BC79" s="48">
        <f>SUM(BC77:BC78)</f>
        <v>0</v>
      </c>
      <c r="BD79" s="48">
        <f>SUM(BD77:BD78)</f>
        <v>0</v>
      </c>
      <c r="BE79" s="48">
        <f>SUM(BE77:BE78)</f>
        <v>0</v>
      </c>
    </row>
    <row r="80" spans="1:104" x14ac:dyDescent="0.2">
      <c r="A80" s="20" t="s">
        <v>11</v>
      </c>
      <c r="B80" s="21"/>
      <c r="C80" s="22" t="s">
        <v>69</v>
      </c>
      <c r="D80" s="23"/>
      <c r="E80" s="24"/>
      <c r="F80" s="24"/>
      <c r="G80" s="25"/>
      <c r="H80" s="118"/>
      <c r="I80" s="26"/>
      <c r="O80" s="27">
        <v>1</v>
      </c>
    </row>
    <row r="81" spans="1:104" x14ac:dyDescent="0.2">
      <c r="A81" s="28">
        <v>20</v>
      </c>
      <c r="B81" s="29"/>
      <c r="C81" s="30" t="s">
        <v>158</v>
      </c>
      <c r="D81" s="31" t="s">
        <v>12</v>
      </c>
      <c r="E81" s="32">
        <v>11</v>
      </c>
      <c r="F81" s="32">
        <v>0</v>
      </c>
      <c r="G81" s="33">
        <f>E81*F81</f>
        <v>0</v>
      </c>
      <c r="O81" s="27">
        <v>2</v>
      </c>
      <c r="AA81" s="1">
        <v>12</v>
      </c>
      <c r="AB81" s="1">
        <v>0</v>
      </c>
      <c r="AC81" s="1">
        <v>12</v>
      </c>
      <c r="AZ81" s="1">
        <v>2</v>
      </c>
      <c r="BA81" s="1">
        <f>IF(AZ81=1,G81,0)</f>
        <v>0</v>
      </c>
      <c r="BB81" s="1">
        <f>IF(AZ81=2,G81,0)</f>
        <v>0</v>
      </c>
      <c r="BC81" s="1">
        <f>IF(AZ81=3,G81,0)</f>
        <v>0</v>
      </c>
      <c r="BD81" s="1">
        <f>IF(AZ81=4,G81,0)</f>
        <v>0</v>
      </c>
      <c r="BE81" s="1">
        <f>IF(AZ81=5,G81,0)</f>
        <v>0</v>
      </c>
      <c r="CA81" s="34">
        <v>12</v>
      </c>
      <c r="CB81" s="34">
        <v>0</v>
      </c>
      <c r="CZ81" s="1">
        <v>1.7600000000000001E-2</v>
      </c>
    </row>
    <row r="82" spans="1:104" x14ac:dyDescent="0.2">
      <c r="A82" s="35"/>
      <c r="B82" s="36"/>
      <c r="C82" s="133" t="s">
        <v>159</v>
      </c>
      <c r="D82" s="134"/>
      <c r="E82" s="37"/>
      <c r="F82" s="38"/>
      <c r="G82" s="39"/>
      <c r="M82" s="40" t="s">
        <v>13</v>
      </c>
      <c r="O82" s="27"/>
    </row>
    <row r="83" spans="1:104" x14ac:dyDescent="0.2">
      <c r="A83" s="35"/>
      <c r="B83" s="36"/>
      <c r="C83" s="122" t="s">
        <v>24</v>
      </c>
      <c r="D83" s="123"/>
      <c r="E83" s="37">
        <v>2</v>
      </c>
      <c r="F83" s="38"/>
      <c r="G83" s="167"/>
      <c r="M83" s="40"/>
      <c r="O83" s="27"/>
    </row>
    <row r="84" spans="1:104" x14ac:dyDescent="0.2">
      <c r="A84" s="35"/>
      <c r="B84" s="36"/>
      <c r="C84" s="165" t="s">
        <v>168</v>
      </c>
      <c r="D84" s="123"/>
      <c r="E84" s="37"/>
      <c r="F84" s="38"/>
      <c r="G84" s="167"/>
      <c r="M84" s="40"/>
      <c r="O84" s="27"/>
    </row>
    <row r="85" spans="1:104" ht="22.5" x14ac:dyDescent="0.2">
      <c r="A85" s="35"/>
      <c r="B85" s="36"/>
      <c r="C85" s="166" t="s">
        <v>169</v>
      </c>
      <c r="D85" s="123"/>
      <c r="E85" s="37">
        <v>1</v>
      </c>
      <c r="F85" s="38"/>
      <c r="G85" s="167"/>
      <c r="M85" s="40"/>
      <c r="O85" s="27"/>
    </row>
    <row r="86" spans="1:104" x14ac:dyDescent="0.2">
      <c r="A86" s="35"/>
      <c r="B86" s="36"/>
      <c r="C86" s="122" t="s">
        <v>170</v>
      </c>
      <c r="D86" s="123"/>
      <c r="E86" s="37">
        <v>1</v>
      </c>
      <c r="F86" s="38"/>
      <c r="G86" s="167"/>
      <c r="M86" s="40"/>
      <c r="O86" s="27"/>
    </row>
    <row r="87" spans="1:104" x14ac:dyDescent="0.2">
      <c r="A87" s="35"/>
      <c r="B87" s="36"/>
      <c r="C87" s="122" t="s">
        <v>171</v>
      </c>
      <c r="D87" s="123"/>
      <c r="E87" s="37">
        <v>1</v>
      </c>
      <c r="F87" s="38"/>
      <c r="G87" s="167"/>
      <c r="M87" s="40"/>
      <c r="O87" s="27"/>
    </row>
    <row r="88" spans="1:104" x14ac:dyDescent="0.2">
      <c r="A88" s="35"/>
      <c r="B88" s="36"/>
      <c r="C88" s="122" t="s">
        <v>174</v>
      </c>
      <c r="D88" s="123"/>
      <c r="E88" s="37">
        <v>1</v>
      </c>
      <c r="F88" s="38"/>
      <c r="G88" s="167"/>
      <c r="M88" s="40"/>
      <c r="O88" s="27"/>
    </row>
    <row r="89" spans="1:104" x14ac:dyDescent="0.2">
      <c r="A89" s="35"/>
      <c r="B89" s="36"/>
      <c r="C89" s="122" t="s">
        <v>172</v>
      </c>
      <c r="D89" s="123"/>
      <c r="E89" s="37">
        <v>1</v>
      </c>
      <c r="F89" s="38"/>
      <c r="G89" s="167"/>
      <c r="M89" s="40"/>
      <c r="O89" s="27"/>
    </row>
    <row r="90" spans="1:104" ht="22.5" x14ac:dyDescent="0.2">
      <c r="A90" s="35"/>
      <c r="B90" s="36"/>
      <c r="C90" s="122" t="s">
        <v>173</v>
      </c>
      <c r="D90" s="123"/>
      <c r="E90" s="37">
        <v>1</v>
      </c>
      <c r="F90" s="38"/>
      <c r="G90" s="167"/>
      <c r="M90" s="40"/>
      <c r="O90" s="27"/>
    </row>
    <row r="91" spans="1:104" x14ac:dyDescent="0.2">
      <c r="A91" s="35"/>
      <c r="B91" s="36"/>
      <c r="C91" s="122" t="s">
        <v>175</v>
      </c>
      <c r="D91" s="123"/>
      <c r="E91" s="37">
        <v>1</v>
      </c>
      <c r="F91" s="38"/>
      <c r="G91" s="167"/>
      <c r="M91" s="40"/>
      <c r="O91" s="27"/>
    </row>
    <row r="92" spans="1:104" x14ac:dyDescent="0.2">
      <c r="A92" s="41"/>
      <c r="B92" s="42" t="s">
        <v>16</v>
      </c>
      <c r="C92" s="43" t="str">
        <f>CONCATENATE(B80," ",C80)</f>
        <v xml:space="preserve"> Zařizovací předměty</v>
      </c>
      <c r="D92" s="44"/>
      <c r="E92" s="45"/>
      <c r="F92" s="46"/>
      <c r="G92" s="47">
        <f>SUM(G80:G91)</f>
        <v>0</v>
      </c>
      <c r="O92" s="27">
        <v>4</v>
      </c>
      <c r="BA92" s="48">
        <f>SUM(BA80:BA91)</f>
        <v>0</v>
      </c>
      <c r="BB92" s="48">
        <f>SUM(BB80:BB91)</f>
        <v>0</v>
      </c>
      <c r="BC92" s="48">
        <f>SUM(BC80:BC91)</f>
        <v>0</v>
      </c>
      <c r="BD92" s="48">
        <f>SUM(BD80:BD91)</f>
        <v>0</v>
      </c>
      <c r="BE92" s="48">
        <f>SUM(BE80:BE91)</f>
        <v>0</v>
      </c>
    </row>
    <row r="93" spans="1:104" x14ac:dyDescent="0.2">
      <c r="A93" s="20" t="s">
        <v>11</v>
      </c>
      <c r="B93" s="21"/>
      <c r="C93" s="22" t="s">
        <v>180</v>
      </c>
      <c r="D93" s="23"/>
      <c r="E93" s="24"/>
      <c r="F93" s="24"/>
      <c r="G93" s="25"/>
      <c r="H93" s="118"/>
      <c r="I93" s="26"/>
      <c r="O93" s="27">
        <v>1</v>
      </c>
    </row>
    <row r="94" spans="1:104" ht="22.5" x14ac:dyDescent="0.2">
      <c r="A94" s="28">
        <v>21</v>
      </c>
      <c r="B94" s="29"/>
      <c r="C94" s="30" t="s">
        <v>163</v>
      </c>
      <c r="D94" s="31" t="s">
        <v>68</v>
      </c>
      <c r="E94" s="32">
        <v>1</v>
      </c>
      <c r="F94" s="32">
        <v>0</v>
      </c>
      <c r="G94" s="33">
        <f>E94*F94</f>
        <v>0</v>
      </c>
      <c r="H94" s="119"/>
      <c r="O94" s="27">
        <v>2</v>
      </c>
      <c r="AA94" s="1">
        <v>12</v>
      </c>
      <c r="AB94" s="1">
        <v>0</v>
      </c>
      <c r="AC94" s="1">
        <v>46</v>
      </c>
      <c r="AZ94" s="1">
        <v>2</v>
      </c>
      <c r="BA94" s="1">
        <f>IF(AZ94=1,G94,0)</f>
        <v>0</v>
      </c>
      <c r="BB94" s="1">
        <f>IF(AZ94=2,G94,0)</f>
        <v>0</v>
      </c>
      <c r="BC94" s="1">
        <f>IF(AZ94=3,G94,0)</f>
        <v>0</v>
      </c>
      <c r="BD94" s="1">
        <f>IF(AZ94=4,G94,0)</f>
        <v>0</v>
      </c>
      <c r="BE94" s="1">
        <f>IF(AZ94=5,G94,0)</f>
        <v>0</v>
      </c>
      <c r="CA94" s="34">
        <v>12</v>
      </c>
      <c r="CB94" s="34">
        <v>0</v>
      </c>
      <c r="CZ94" s="1">
        <v>0</v>
      </c>
    </row>
    <row r="95" spans="1:104" x14ac:dyDescent="0.2">
      <c r="A95" s="41"/>
      <c r="B95" s="42" t="s">
        <v>16</v>
      </c>
      <c r="C95" s="43" t="str">
        <f>CONCATENATE(B93," ",C93)</f>
        <v xml:space="preserve"> Ústřední vytápění </v>
      </c>
      <c r="D95" s="44"/>
      <c r="E95" s="45"/>
      <c r="F95" s="46"/>
      <c r="G95" s="47">
        <f>SUM(G93:G94)</f>
        <v>0</v>
      </c>
      <c r="I95" s="117"/>
      <c r="O95" s="27">
        <v>4</v>
      </c>
      <c r="BA95" s="48">
        <f>SUM(BA93:BA94)</f>
        <v>0</v>
      </c>
      <c r="BB95" s="48">
        <f>SUM(BB93:BB94)</f>
        <v>0</v>
      </c>
      <c r="BC95" s="48">
        <f>SUM(BC93:BC94)</f>
        <v>0</v>
      </c>
      <c r="BD95" s="48">
        <f>SUM(BD93:BD94)</f>
        <v>0</v>
      </c>
      <c r="BE95" s="48">
        <f>SUM(BE93:BE94)</f>
        <v>0</v>
      </c>
    </row>
    <row r="96" spans="1:104" x14ac:dyDescent="0.2">
      <c r="A96" s="20" t="s">
        <v>11</v>
      </c>
      <c r="B96" s="21"/>
      <c r="C96" s="22" t="s">
        <v>70</v>
      </c>
      <c r="D96" s="23"/>
      <c r="E96" s="24"/>
      <c r="F96" s="24"/>
      <c r="G96" s="25"/>
      <c r="H96" s="118"/>
      <c r="I96" s="26"/>
      <c r="O96" s="27">
        <v>1</v>
      </c>
    </row>
    <row r="97" spans="1:104" x14ac:dyDescent="0.2">
      <c r="A97" s="28">
        <v>22</v>
      </c>
      <c r="B97" s="29"/>
      <c r="C97" s="30" t="s">
        <v>166</v>
      </c>
      <c r="D97" s="31" t="s">
        <v>12</v>
      </c>
      <c r="E97" s="32">
        <v>2</v>
      </c>
      <c r="F97" s="32">
        <v>0</v>
      </c>
      <c r="G97" s="33">
        <f>E97*F97</f>
        <v>0</v>
      </c>
      <c r="O97" s="27">
        <v>2</v>
      </c>
      <c r="AA97" s="1">
        <v>12</v>
      </c>
      <c r="AB97" s="1">
        <v>0</v>
      </c>
      <c r="AC97" s="1">
        <v>15</v>
      </c>
      <c r="AZ97" s="1">
        <v>2</v>
      </c>
      <c r="BA97" s="1">
        <f>IF(AZ97=1,G97,0)</f>
        <v>0</v>
      </c>
      <c r="BB97" s="1">
        <f>IF(AZ97=2,G97,0)</f>
        <v>0</v>
      </c>
      <c r="BC97" s="1">
        <f>IF(AZ97=3,G97,0)</f>
        <v>0</v>
      </c>
      <c r="BD97" s="1">
        <f>IF(AZ97=4,G97,0)</f>
        <v>0</v>
      </c>
      <c r="BE97" s="1">
        <f>IF(AZ97=5,G97,0)</f>
        <v>0</v>
      </c>
      <c r="CA97" s="34">
        <v>12</v>
      </c>
      <c r="CB97" s="34">
        <v>0</v>
      </c>
      <c r="CZ97" s="1">
        <v>0</v>
      </c>
    </row>
    <row r="98" spans="1:104" x14ac:dyDescent="0.2">
      <c r="A98" s="35"/>
      <c r="B98" s="36"/>
      <c r="C98" s="133" t="s">
        <v>134</v>
      </c>
      <c r="D98" s="134"/>
      <c r="E98" s="37"/>
      <c r="F98" s="38"/>
      <c r="G98" s="39"/>
      <c r="M98" s="40" t="s">
        <v>71</v>
      </c>
      <c r="O98" s="27"/>
    </row>
    <row r="99" spans="1:104" x14ac:dyDescent="0.2">
      <c r="A99" s="35"/>
      <c r="B99" s="36"/>
      <c r="C99" s="133" t="s">
        <v>14</v>
      </c>
      <c r="D99" s="134"/>
      <c r="E99" s="37">
        <v>1</v>
      </c>
      <c r="F99" s="38"/>
      <c r="G99" s="39"/>
      <c r="M99" s="40" t="s">
        <v>14</v>
      </c>
      <c r="O99" s="27"/>
    </row>
    <row r="100" spans="1:104" x14ac:dyDescent="0.2">
      <c r="A100" s="35"/>
      <c r="B100" s="36"/>
      <c r="C100" s="141" t="s">
        <v>167</v>
      </c>
      <c r="D100" s="142"/>
      <c r="E100" s="37"/>
      <c r="F100" s="38"/>
      <c r="G100" s="39"/>
      <c r="M100" s="40" t="s">
        <v>72</v>
      </c>
      <c r="O100" s="27"/>
    </row>
    <row r="101" spans="1:104" x14ac:dyDescent="0.2">
      <c r="A101" s="35"/>
      <c r="B101" s="36"/>
      <c r="C101" s="122" t="s">
        <v>14</v>
      </c>
      <c r="D101" s="123"/>
      <c r="E101" s="37">
        <v>1</v>
      </c>
      <c r="F101" s="38"/>
      <c r="G101" s="39"/>
      <c r="M101" s="40"/>
      <c r="O101" s="27"/>
    </row>
    <row r="102" spans="1:104" x14ac:dyDescent="0.2">
      <c r="A102" s="41"/>
      <c r="B102" s="42" t="s">
        <v>16</v>
      </c>
      <c r="C102" s="43" t="str">
        <f>CONCATENATE(B96," ",C96)</f>
        <v xml:space="preserve"> Otopná tělesa</v>
      </c>
      <c r="D102" s="44"/>
      <c r="E102" s="45"/>
      <c r="F102" s="46"/>
      <c r="G102" s="47">
        <f>SUM(G96:G101)</f>
        <v>0</v>
      </c>
      <c r="O102" s="27">
        <v>4</v>
      </c>
      <c r="BA102" s="48">
        <f>SUM(BA96:BA101)</f>
        <v>0</v>
      </c>
      <c r="BB102" s="48">
        <f>SUM(BB96:BB101)</f>
        <v>0</v>
      </c>
      <c r="BC102" s="48">
        <f>SUM(BC96:BC101)</f>
        <v>0</v>
      </c>
      <c r="BD102" s="48">
        <f>SUM(BD96:BD101)</f>
        <v>0</v>
      </c>
      <c r="BE102" s="48">
        <f>SUM(BE96:BE101)</f>
        <v>0</v>
      </c>
    </row>
    <row r="103" spans="1:104" x14ac:dyDescent="0.2">
      <c r="A103" s="20" t="s">
        <v>11</v>
      </c>
      <c r="B103" s="21"/>
      <c r="C103" s="22" t="s">
        <v>73</v>
      </c>
      <c r="D103" s="23"/>
      <c r="E103" s="24"/>
      <c r="F103" s="24"/>
      <c r="G103" s="25"/>
      <c r="H103" s="118" t="s">
        <v>160</v>
      </c>
      <c r="I103" s="26"/>
      <c r="O103" s="27">
        <v>1</v>
      </c>
    </row>
    <row r="104" spans="1:104" x14ac:dyDescent="0.2">
      <c r="A104" s="41"/>
      <c r="B104" s="42" t="s">
        <v>16</v>
      </c>
      <c r="C104" s="43" t="str">
        <f>CONCATENATE(B103," ",C103)</f>
        <v xml:space="preserve"> Konstrukce tesařské</v>
      </c>
      <c r="D104" s="44"/>
      <c r="E104" s="45"/>
      <c r="F104" s="46"/>
      <c r="G104" s="47">
        <f>SUM(G103:G103)</f>
        <v>0</v>
      </c>
      <c r="O104" s="27">
        <v>4</v>
      </c>
      <c r="BA104" s="48">
        <f>SUM(BA103:BA103)</f>
        <v>0</v>
      </c>
      <c r="BB104" s="48">
        <f>SUM(BB103:BB103)</f>
        <v>0</v>
      </c>
      <c r="BC104" s="48">
        <f>SUM(BC103:BC103)</f>
        <v>0</v>
      </c>
      <c r="BD104" s="48">
        <f>SUM(BD103:BD103)</f>
        <v>0</v>
      </c>
      <c r="BE104" s="48">
        <f>SUM(BE103:BE103)</f>
        <v>0</v>
      </c>
    </row>
    <row r="105" spans="1:104" x14ac:dyDescent="0.2">
      <c r="A105" s="20" t="s">
        <v>11</v>
      </c>
      <c r="B105" s="21"/>
      <c r="C105" s="22" t="s">
        <v>74</v>
      </c>
      <c r="D105" s="23"/>
      <c r="E105" s="24"/>
      <c r="F105" s="24"/>
      <c r="G105" s="25"/>
      <c r="H105" s="118" t="s">
        <v>184</v>
      </c>
      <c r="I105" s="26"/>
      <c r="O105" s="27">
        <v>1</v>
      </c>
    </row>
    <row r="106" spans="1:104" s="143" customFormat="1" x14ac:dyDescent="0.2">
      <c r="A106" s="172">
        <v>23</v>
      </c>
      <c r="B106" s="168"/>
      <c r="C106" s="178" t="s">
        <v>176</v>
      </c>
      <c r="D106" s="174"/>
      <c r="E106" s="177"/>
      <c r="F106" s="169"/>
      <c r="G106" s="170"/>
      <c r="H106" s="171"/>
      <c r="I106" s="171"/>
      <c r="O106" s="144"/>
    </row>
    <row r="107" spans="1:104" s="143" customFormat="1" x14ac:dyDescent="0.2">
      <c r="A107" s="172"/>
      <c r="B107" s="168"/>
      <c r="C107" s="173"/>
      <c r="D107" s="175"/>
      <c r="E107" s="176"/>
      <c r="F107" s="169"/>
      <c r="G107" s="170"/>
      <c r="H107" s="171"/>
      <c r="I107" s="171"/>
      <c r="O107" s="144"/>
    </row>
    <row r="108" spans="1:104" x14ac:dyDescent="0.2">
      <c r="A108" s="41"/>
      <c r="B108" s="42" t="s">
        <v>16</v>
      </c>
      <c r="C108" s="43" t="str">
        <f>CONCATENATE(B105," ",C105)</f>
        <v xml:space="preserve"> Konstrukce truhlářské</v>
      </c>
      <c r="D108" s="44"/>
      <c r="E108" s="45"/>
      <c r="F108" s="46"/>
      <c r="G108" s="47">
        <f>SUM(G105:G105)</f>
        <v>0</v>
      </c>
      <c r="O108" s="27">
        <v>4</v>
      </c>
      <c r="BA108" s="48">
        <f>SUM(BA105:BA105)</f>
        <v>0</v>
      </c>
      <c r="BB108" s="48">
        <f>SUM(BB105:BB105)</f>
        <v>0</v>
      </c>
      <c r="BC108" s="48">
        <f>SUM(BC105:BC105)</f>
        <v>0</v>
      </c>
      <c r="BD108" s="48">
        <f>SUM(BD105:BD105)</f>
        <v>0</v>
      </c>
      <c r="BE108" s="48">
        <f>SUM(BE105:BE105)</f>
        <v>0</v>
      </c>
    </row>
    <row r="109" spans="1:104" x14ac:dyDescent="0.2">
      <c r="A109" s="20" t="s">
        <v>11</v>
      </c>
      <c r="B109" s="21"/>
      <c r="C109" s="22" t="s">
        <v>181</v>
      </c>
      <c r="D109" s="23"/>
      <c r="E109" s="24"/>
      <c r="F109" s="24"/>
      <c r="G109" s="25"/>
      <c r="H109" s="118"/>
      <c r="I109" s="26"/>
      <c r="O109" s="27">
        <v>1</v>
      </c>
    </row>
    <row r="110" spans="1:104" x14ac:dyDescent="0.2">
      <c r="A110" s="28">
        <v>24</v>
      </c>
      <c r="B110" s="29"/>
      <c r="C110" s="30" t="s">
        <v>112</v>
      </c>
      <c r="D110" s="31" t="s">
        <v>12</v>
      </c>
      <c r="E110" s="32">
        <v>1</v>
      </c>
      <c r="F110" s="32"/>
      <c r="G110" s="33">
        <f>E110*F110</f>
        <v>0</v>
      </c>
      <c r="O110" s="27">
        <v>2</v>
      </c>
      <c r="AA110" s="1">
        <v>12</v>
      </c>
      <c r="AB110" s="1">
        <v>0</v>
      </c>
      <c r="AC110" s="1">
        <v>10</v>
      </c>
      <c r="AZ110" s="1">
        <v>2</v>
      </c>
      <c r="BA110" s="1">
        <f>IF(AZ110=1,G110,0)</f>
        <v>0</v>
      </c>
      <c r="BB110" s="1">
        <f>IF(AZ110=2,G110,0)</f>
        <v>0</v>
      </c>
      <c r="BC110" s="1">
        <f>IF(AZ110=3,G110,0)</f>
        <v>0</v>
      </c>
      <c r="BD110" s="1">
        <f>IF(AZ110=4,G110,0)</f>
        <v>0</v>
      </c>
      <c r="BE110" s="1">
        <f>IF(AZ110=5,G110,0)</f>
        <v>0</v>
      </c>
      <c r="CA110" s="34">
        <v>12</v>
      </c>
      <c r="CB110" s="34">
        <v>0</v>
      </c>
      <c r="CZ110" s="1">
        <v>0</v>
      </c>
    </row>
    <row r="111" spans="1:104" x14ac:dyDescent="0.2">
      <c r="A111" s="35"/>
      <c r="B111" s="36"/>
      <c r="C111" s="133" t="s">
        <v>140</v>
      </c>
      <c r="D111" s="134"/>
      <c r="E111" s="37"/>
      <c r="F111" s="38"/>
      <c r="G111" s="39"/>
      <c r="M111" s="40" t="s">
        <v>13</v>
      </c>
      <c r="O111" s="27"/>
    </row>
    <row r="112" spans="1:104" x14ac:dyDescent="0.2">
      <c r="A112" s="35"/>
      <c r="B112" s="36"/>
      <c r="C112" s="133" t="s">
        <v>14</v>
      </c>
      <c r="D112" s="134"/>
      <c r="E112" s="37">
        <v>1</v>
      </c>
      <c r="F112" s="38"/>
      <c r="G112" s="39"/>
      <c r="M112" s="40" t="s">
        <v>14</v>
      </c>
      <c r="O112" s="27"/>
    </row>
    <row r="113" spans="1:104" ht="22.5" x14ac:dyDescent="0.2">
      <c r="A113" s="28">
        <v>25</v>
      </c>
      <c r="B113" s="29"/>
      <c r="C113" s="121" t="s">
        <v>141</v>
      </c>
      <c r="D113" s="31"/>
      <c r="E113" s="150">
        <v>1</v>
      </c>
      <c r="F113" s="32"/>
      <c r="G113" s="33"/>
      <c r="O113" s="27">
        <v>2</v>
      </c>
      <c r="AA113" s="1">
        <v>12</v>
      </c>
      <c r="AB113" s="1">
        <v>0</v>
      </c>
      <c r="AC113" s="1">
        <v>94</v>
      </c>
      <c r="AZ113" s="1">
        <v>2</v>
      </c>
      <c r="BA113" s="1">
        <f t="shared" ref="BA113" si="0">IF(AZ113=1,G113,0)</f>
        <v>0</v>
      </c>
      <c r="BB113" s="1">
        <f t="shared" ref="BB113" si="1">IF(AZ113=2,G113,0)</f>
        <v>0</v>
      </c>
      <c r="BC113" s="1">
        <f t="shared" ref="BC113" si="2">IF(AZ113=3,G113,0)</f>
        <v>0</v>
      </c>
      <c r="BD113" s="1">
        <f t="shared" ref="BD113" si="3">IF(AZ113=4,G113,0)</f>
        <v>0</v>
      </c>
      <c r="BE113" s="1">
        <f t="shared" ref="BE113" si="4">IF(AZ113=5,G113,0)</f>
        <v>0</v>
      </c>
      <c r="CA113" s="34">
        <v>12</v>
      </c>
      <c r="CB113" s="34">
        <v>0</v>
      </c>
      <c r="CZ113" s="1">
        <v>0</v>
      </c>
    </row>
    <row r="114" spans="1:104" x14ac:dyDescent="0.2">
      <c r="A114" s="41"/>
      <c r="B114" s="42" t="s">
        <v>16</v>
      </c>
      <c r="C114" s="43" t="str">
        <f>CONCATENATE(B109," ",C109)</f>
        <v xml:space="preserve"> Výplně otvorů vnitřní </v>
      </c>
      <c r="D114" s="44"/>
      <c r="E114" s="45"/>
      <c r="F114" s="46"/>
      <c r="G114" s="47">
        <f>SUM(G109:G113)</f>
        <v>0</v>
      </c>
      <c r="O114" s="27">
        <v>4</v>
      </c>
      <c r="BA114" s="48">
        <f>SUM(BA109:BA113)</f>
        <v>0</v>
      </c>
      <c r="BB114" s="48">
        <f>SUM(BB109:BB113)</f>
        <v>0</v>
      </c>
      <c r="BC114" s="48">
        <f>SUM(BC109:BC113)</f>
        <v>0</v>
      </c>
      <c r="BD114" s="48">
        <f>SUM(BD109:BD113)</f>
        <v>0</v>
      </c>
      <c r="BE114" s="48">
        <f>SUM(BE109:BE113)</f>
        <v>0</v>
      </c>
    </row>
    <row r="115" spans="1:104" x14ac:dyDescent="0.2">
      <c r="A115" s="20" t="s">
        <v>11</v>
      </c>
      <c r="B115" s="21"/>
      <c r="C115" s="22" t="s">
        <v>75</v>
      </c>
      <c r="D115" s="23"/>
      <c r="E115" s="24"/>
      <c r="F115" s="24"/>
      <c r="G115" s="25"/>
      <c r="H115" s="118"/>
      <c r="I115" s="26"/>
      <c r="O115" s="27">
        <v>1</v>
      </c>
    </row>
    <row r="116" spans="1:104" ht="22.5" x14ac:dyDescent="0.2">
      <c r="A116" s="28">
        <v>26</v>
      </c>
      <c r="B116" s="29"/>
      <c r="C116" s="121" t="s">
        <v>177</v>
      </c>
      <c r="D116" s="31"/>
      <c r="E116" s="32"/>
      <c r="F116" s="32"/>
      <c r="G116" s="33"/>
      <c r="O116" s="27">
        <v>2</v>
      </c>
      <c r="AA116" s="1">
        <v>12</v>
      </c>
      <c r="AB116" s="1">
        <v>0</v>
      </c>
      <c r="AC116" s="1">
        <v>71</v>
      </c>
      <c r="AZ116" s="1">
        <v>2</v>
      </c>
      <c r="BA116" s="1">
        <f>IF(AZ116=1,G116,0)</f>
        <v>0</v>
      </c>
      <c r="BB116" s="1">
        <f>IF(AZ116=2,G116,0)</f>
        <v>0</v>
      </c>
      <c r="BC116" s="1">
        <f>IF(AZ116=3,G116,0)</f>
        <v>0</v>
      </c>
      <c r="BD116" s="1">
        <f>IF(AZ116=4,G116,0)</f>
        <v>0</v>
      </c>
      <c r="BE116" s="1">
        <f>IF(AZ116=5,G116,0)</f>
        <v>0</v>
      </c>
      <c r="CA116" s="34">
        <v>12</v>
      </c>
      <c r="CB116" s="34">
        <v>0</v>
      </c>
      <c r="CZ116" s="1">
        <v>0</v>
      </c>
    </row>
    <row r="117" spans="1:104" x14ac:dyDescent="0.2">
      <c r="A117" s="41"/>
      <c r="B117" s="42" t="s">
        <v>16</v>
      </c>
      <c r="C117" s="43" t="str">
        <f>CONCATENATE(B115," ",C115)</f>
        <v xml:space="preserve"> Konstrukce zámečnické </v>
      </c>
      <c r="D117" s="44"/>
      <c r="E117" s="45"/>
      <c r="F117" s="46"/>
      <c r="G117" s="47">
        <f>SUM(G115:G116)</f>
        <v>0</v>
      </c>
      <c r="O117" s="27">
        <v>4</v>
      </c>
      <c r="BA117" s="48">
        <f>SUM(BA115:BA116)</f>
        <v>0</v>
      </c>
      <c r="BB117" s="48">
        <f>SUM(BB115:BB116)</f>
        <v>0</v>
      </c>
      <c r="BC117" s="48">
        <f>SUM(BC115:BC116)</f>
        <v>0</v>
      </c>
      <c r="BD117" s="48">
        <f>SUM(BD115:BD116)</f>
        <v>0</v>
      </c>
      <c r="BE117" s="48">
        <f>SUM(BE115:BE116)</f>
        <v>0</v>
      </c>
    </row>
    <row r="118" spans="1:104" x14ac:dyDescent="0.2">
      <c r="A118" s="20" t="s">
        <v>11</v>
      </c>
      <c r="B118" s="21"/>
      <c r="C118" s="22" t="s">
        <v>76</v>
      </c>
      <c r="D118" s="23"/>
      <c r="E118" s="24"/>
      <c r="F118" s="24"/>
      <c r="G118" s="25"/>
      <c r="H118" s="118"/>
      <c r="I118" s="26"/>
      <c r="O118" s="27">
        <v>1</v>
      </c>
    </row>
    <row r="119" spans="1:104" x14ac:dyDescent="0.2">
      <c r="A119" s="41"/>
      <c r="B119" s="42" t="s">
        <v>16</v>
      </c>
      <c r="C119" s="43" t="str">
        <f>CONCATENATE(B118," ",C118)</f>
        <v xml:space="preserve"> Otvorové prvky z plastu</v>
      </c>
      <c r="D119" s="44"/>
      <c r="E119" s="45"/>
      <c r="F119" s="46"/>
      <c r="G119" s="47">
        <f>SUM(G118:G118)</f>
        <v>0</v>
      </c>
      <c r="O119" s="27">
        <v>4</v>
      </c>
      <c r="BA119" s="48">
        <f>SUM(BA118:BA118)</f>
        <v>0</v>
      </c>
      <c r="BB119" s="48">
        <f>SUM(BB118:BB118)</f>
        <v>0</v>
      </c>
      <c r="BC119" s="48">
        <f>SUM(BC118:BC118)</f>
        <v>0</v>
      </c>
      <c r="BD119" s="48">
        <f>SUM(BD118:BD118)</f>
        <v>0</v>
      </c>
      <c r="BE119" s="48">
        <f>SUM(BE118:BE118)</f>
        <v>0</v>
      </c>
    </row>
    <row r="120" spans="1:104" x14ac:dyDescent="0.2">
      <c r="A120" s="20" t="s">
        <v>11</v>
      </c>
      <c r="B120" s="21"/>
      <c r="C120" s="22" t="s">
        <v>77</v>
      </c>
      <c r="D120" s="23"/>
      <c r="E120" s="24"/>
      <c r="F120" s="24"/>
      <c r="G120" s="25"/>
      <c r="H120" s="118"/>
      <c r="I120" s="26"/>
      <c r="O120" s="27">
        <v>1</v>
      </c>
    </row>
    <row r="121" spans="1:104" x14ac:dyDescent="0.2">
      <c r="A121" s="28">
        <v>27</v>
      </c>
      <c r="B121" s="29"/>
      <c r="C121" s="30" t="s">
        <v>142</v>
      </c>
      <c r="D121" s="31" t="s">
        <v>12</v>
      </c>
      <c r="E121" s="32">
        <v>1</v>
      </c>
      <c r="F121" s="32">
        <v>0</v>
      </c>
      <c r="G121" s="33">
        <f>E121*F121</f>
        <v>0</v>
      </c>
      <c r="H121" s="116" t="s">
        <v>184</v>
      </c>
      <c r="O121" s="27">
        <v>2</v>
      </c>
      <c r="AA121" s="1">
        <v>12</v>
      </c>
      <c r="AB121" s="1">
        <v>0</v>
      </c>
      <c r="AC121" s="1">
        <v>30</v>
      </c>
      <c r="AZ121" s="1">
        <v>2</v>
      </c>
      <c r="BA121" s="1">
        <f>IF(AZ121=1,G121,0)</f>
        <v>0</v>
      </c>
      <c r="BB121" s="1">
        <f>IF(AZ121=2,G121,0)</f>
        <v>0</v>
      </c>
      <c r="BC121" s="1">
        <f>IF(AZ121=3,G121,0)</f>
        <v>0</v>
      </c>
      <c r="BD121" s="1">
        <f>IF(AZ121=4,G121,0)</f>
        <v>0</v>
      </c>
      <c r="BE121" s="1">
        <f>IF(AZ121=5,G121,0)</f>
        <v>0</v>
      </c>
      <c r="CA121" s="34">
        <v>12</v>
      </c>
      <c r="CB121" s="34">
        <v>0</v>
      </c>
      <c r="CZ121" s="1">
        <v>0</v>
      </c>
    </row>
    <row r="122" spans="1:104" x14ac:dyDescent="0.2">
      <c r="A122" s="35"/>
      <c r="B122" s="36"/>
      <c r="C122" s="133" t="s">
        <v>143</v>
      </c>
      <c r="D122" s="134"/>
      <c r="E122" s="37"/>
      <c r="F122" s="38"/>
      <c r="G122" s="39"/>
      <c r="M122" s="40" t="s">
        <v>78</v>
      </c>
      <c r="O122" s="27"/>
    </row>
    <row r="123" spans="1:104" x14ac:dyDescent="0.2">
      <c r="A123" s="35"/>
      <c r="B123" s="36"/>
      <c r="C123" s="133" t="s">
        <v>14</v>
      </c>
      <c r="D123" s="134"/>
      <c r="E123" s="37">
        <v>1</v>
      </c>
      <c r="F123" s="38"/>
      <c r="G123" s="39"/>
      <c r="M123" s="40" t="s">
        <v>14</v>
      </c>
      <c r="O123" s="27"/>
    </row>
    <row r="124" spans="1:104" x14ac:dyDescent="0.2">
      <c r="A124" s="41"/>
      <c r="B124" s="42" t="s">
        <v>16</v>
      </c>
      <c r="C124" s="43" t="str">
        <f>CONCATENATE(B120," ",C120)</f>
        <v xml:space="preserve"> Hliníkové výplně otvorů</v>
      </c>
      <c r="D124" s="44"/>
      <c r="E124" s="45"/>
      <c r="F124" s="46"/>
      <c r="G124" s="47">
        <f>SUM(G120:G123)</f>
        <v>0</v>
      </c>
      <c r="O124" s="27">
        <v>4</v>
      </c>
      <c r="BA124" s="48">
        <f>SUM(BA120:BA123)</f>
        <v>0</v>
      </c>
      <c r="BB124" s="48">
        <f>SUM(BB120:BB123)</f>
        <v>0</v>
      </c>
      <c r="BC124" s="48">
        <f>SUM(BC120:BC123)</f>
        <v>0</v>
      </c>
      <c r="BD124" s="48">
        <f>SUM(BD120:BD123)</f>
        <v>0</v>
      </c>
      <c r="BE124" s="48">
        <f>SUM(BE120:BE123)</f>
        <v>0</v>
      </c>
    </row>
    <row r="125" spans="1:104" x14ac:dyDescent="0.2">
      <c r="A125" s="20" t="s">
        <v>11</v>
      </c>
      <c r="B125" s="21"/>
      <c r="C125" s="22" t="s">
        <v>144</v>
      </c>
      <c r="D125" s="23"/>
      <c r="E125" s="24"/>
      <c r="F125" s="24"/>
      <c r="G125" s="25"/>
      <c r="H125" s="116" t="s">
        <v>153</v>
      </c>
      <c r="I125" s="26"/>
      <c r="O125" s="27">
        <v>1</v>
      </c>
    </row>
    <row r="126" spans="1:104" x14ac:dyDescent="0.2">
      <c r="A126" s="28">
        <v>28</v>
      </c>
      <c r="B126" s="29"/>
      <c r="C126" s="30" t="s">
        <v>145</v>
      </c>
      <c r="D126" s="31" t="s">
        <v>18</v>
      </c>
      <c r="E126" s="32">
        <f>SUM(E127:E128)</f>
        <v>6.46</v>
      </c>
      <c r="F126" s="32">
        <v>0</v>
      </c>
      <c r="G126" s="33">
        <f>E126*F126</f>
        <v>0</v>
      </c>
      <c r="O126" s="27">
        <v>2</v>
      </c>
      <c r="AA126" s="1">
        <v>1</v>
      </c>
      <c r="AB126" s="1">
        <v>7</v>
      </c>
      <c r="AC126" s="1">
        <v>7</v>
      </c>
      <c r="AZ126" s="1">
        <v>2</v>
      </c>
      <c r="BA126" s="1">
        <f>IF(AZ126=1,G126,0)</f>
        <v>0</v>
      </c>
      <c r="BB126" s="1">
        <f>IF(AZ126=2,G126,0)</f>
        <v>0</v>
      </c>
      <c r="BC126" s="1">
        <f>IF(AZ126=3,G126,0)</f>
        <v>0</v>
      </c>
      <c r="BD126" s="1">
        <f>IF(AZ126=4,G126,0)</f>
        <v>0</v>
      </c>
      <c r="BE126" s="1">
        <f>IF(AZ126=5,G126,0)</f>
        <v>0</v>
      </c>
      <c r="CA126" s="34">
        <v>1</v>
      </c>
      <c r="CB126" s="34">
        <v>7</v>
      </c>
      <c r="CZ126" s="1">
        <v>4.5500000000000002E-3</v>
      </c>
    </row>
    <row r="127" spans="1:104" x14ac:dyDescent="0.2">
      <c r="A127" s="35"/>
      <c r="B127" s="36"/>
      <c r="C127" s="133" t="s">
        <v>154</v>
      </c>
      <c r="D127" s="134"/>
      <c r="E127" s="37"/>
      <c r="F127" s="38"/>
      <c r="G127" s="39"/>
      <c r="M127" s="40" t="s">
        <v>13</v>
      </c>
      <c r="O127" s="27"/>
    </row>
    <row r="128" spans="1:104" x14ac:dyDescent="0.2">
      <c r="A128" s="35"/>
      <c r="B128" s="36"/>
      <c r="C128" s="133" t="s">
        <v>146</v>
      </c>
      <c r="D128" s="134"/>
      <c r="E128" s="37">
        <v>6.46</v>
      </c>
      <c r="F128" s="38"/>
      <c r="G128" s="39"/>
      <c r="M128" s="40" t="s">
        <v>22</v>
      </c>
      <c r="O128" s="27"/>
    </row>
    <row r="129" spans="1:104" x14ac:dyDescent="0.2">
      <c r="A129" s="28">
        <v>29</v>
      </c>
      <c r="B129" s="29"/>
      <c r="C129" s="30" t="s">
        <v>79</v>
      </c>
      <c r="D129" s="31" t="s">
        <v>29</v>
      </c>
      <c r="E129" s="32">
        <f>SUM(E130:E131)</f>
        <v>11.1</v>
      </c>
      <c r="F129" s="32">
        <v>0</v>
      </c>
      <c r="G129" s="33">
        <f>E129*F129</f>
        <v>0</v>
      </c>
      <c r="O129" s="27">
        <v>2</v>
      </c>
      <c r="AA129" s="1">
        <v>1</v>
      </c>
      <c r="AB129" s="1">
        <v>7</v>
      </c>
      <c r="AC129" s="1">
        <v>7</v>
      </c>
      <c r="AZ129" s="1">
        <v>2</v>
      </c>
      <c r="BA129" s="1">
        <f>IF(AZ129=1,G129,0)</f>
        <v>0</v>
      </c>
      <c r="BB129" s="1">
        <f>IF(AZ129=2,G129,0)</f>
        <v>0</v>
      </c>
      <c r="BC129" s="1">
        <f>IF(AZ129=3,G129,0)</f>
        <v>0</v>
      </c>
      <c r="BD129" s="1">
        <f>IF(AZ129=4,G129,0)</f>
        <v>0</v>
      </c>
      <c r="BE129" s="1">
        <f>IF(AZ129=5,G129,0)</f>
        <v>0</v>
      </c>
      <c r="CA129" s="34">
        <v>1</v>
      </c>
      <c r="CB129" s="34">
        <v>7</v>
      </c>
      <c r="CZ129" s="1">
        <v>4.0000000000000003E-5</v>
      </c>
    </row>
    <row r="130" spans="1:104" x14ac:dyDescent="0.2">
      <c r="A130" s="35"/>
      <c r="B130" s="36"/>
      <c r="C130" s="133" t="s">
        <v>154</v>
      </c>
      <c r="D130" s="134"/>
      <c r="E130" s="37"/>
      <c r="F130" s="38"/>
      <c r="G130" s="39"/>
      <c r="M130" s="40" t="s">
        <v>13</v>
      </c>
      <c r="O130" s="27"/>
    </row>
    <row r="131" spans="1:104" x14ac:dyDescent="0.2">
      <c r="A131" s="35"/>
      <c r="B131" s="36"/>
      <c r="C131" s="133" t="s">
        <v>147</v>
      </c>
      <c r="D131" s="134"/>
      <c r="E131" s="37">
        <v>11.1</v>
      </c>
      <c r="F131" s="38"/>
      <c r="G131" s="39"/>
      <c r="M131" s="40" t="s">
        <v>22</v>
      </c>
      <c r="O131" s="27"/>
    </row>
    <row r="132" spans="1:104" x14ac:dyDescent="0.2">
      <c r="A132" s="28">
        <v>30</v>
      </c>
      <c r="B132" s="29"/>
      <c r="C132" s="121" t="s">
        <v>111</v>
      </c>
      <c r="D132" s="31"/>
      <c r="E132" s="32"/>
      <c r="F132" s="32"/>
      <c r="G132" s="33"/>
      <c r="O132" s="27">
        <v>2</v>
      </c>
      <c r="AA132" s="1">
        <v>1</v>
      </c>
      <c r="AB132" s="1">
        <v>7</v>
      </c>
      <c r="AC132" s="1">
        <v>7</v>
      </c>
      <c r="AZ132" s="1">
        <v>2</v>
      </c>
      <c r="BA132" s="1">
        <f>IF(AZ132=1,G132,0)</f>
        <v>0</v>
      </c>
      <c r="BB132" s="1">
        <f>IF(AZ132=2,G132,0)</f>
        <v>0</v>
      </c>
      <c r="BC132" s="1">
        <f>IF(AZ132=3,G132,0)</f>
        <v>0</v>
      </c>
      <c r="BD132" s="1">
        <f>IF(AZ132=4,G132,0)</f>
        <v>0</v>
      </c>
      <c r="BE132" s="1">
        <f>IF(AZ132=5,G132,0)</f>
        <v>0</v>
      </c>
      <c r="CA132" s="34">
        <v>1</v>
      </c>
      <c r="CB132" s="34">
        <v>7</v>
      </c>
      <c r="CZ132" s="1">
        <v>8.0000000000000004E-4</v>
      </c>
    </row>
    <row r="133" spans="1:104" ht="22.5" x14ac:dyDescent="0.2">
      <c r="A133" s="28">
        <v>31</v>
      </c>
      <c r="B133" s="29"/>
      <c r="C133" s="30" t="s">
        <v>80</v>
      </c>
      <c r="D133" s="31" t="s">
        <v>18</v>
      </c>
      <c r="E133" s="32">
        <f>SUM(E134:E135)</f>
        <v>6.46</v>
      </c>
      <c r="F133" s="32">
        <v>0</v>
      </c>
      <c r="G133" s="33">
        <f>E133*F133</f>
        <v>0</v>
      </c>
      <c r="O133" s="27">
        <v>2</v>
      </c>
      <c r="AA133" s="1">
        <v>12</v>
      </c>
      <c r="AB133" s="1">
        <v>0</v>
      </c>
      <c r="AC133" s="1">
        <v>47</v>
      </c>
      <c r="AZ133" s="1">
        <v>2</v>
      </c>
      <c r="BA133" s="1">
        <f>IF(AZ133=1,G133,0)</f>
        <v>0</v>
      </c>
      <c r="BB133" s="1">
        <f>IF(AZ133=2,G133,0)</f>
        <v>0</v>
      </c>
      <c r="BC133" s="1">
        <f>IF(AZ133=3,G133,0)</f>
        <v>0</v>
      </c>
      <c r="BD133" s="1">
        <f>IF(AZ133=4,G133,0)</f>
        <v>0</v>
      </c>
      <c r="BE133" s="1">
        <f>IF(AZ133=5,G133,0)</f>
        <v>0</v>
      </c>
      <c r="CA133" s="34">
        <v>12</v>
      </c>
      <c r="CB133" s="34">
        <v>0</v>
      </c>
      <c r="CZ133" s="1">
        <v>0</v>
      </c>
    </row>
    <row r="134" spans="1:104" x14ac:dyDescent="0.2">
      <c r="A134" s="35"/>
      <c r="B134" s="36"/>
      <c r="C134" s="133" t="s">
        <v>154</v>
      </c>
      <c r="D134" s="134"/>
      <c r="E134" s="37"/>
      <c r="F134" s="38"/>
      <c r="G134" s="39"/>
      <c r="M134" s="40" t="s">
        <v>13</v>
      </c>
      <c r="O134" s="27"/>
    </row>
    <row r="135" spans="1:104" x14ac:dyDescent="0.2">
      <c r="A135" s="35"/>
      <c r="B135" s="36"/>
      <c r="C135" s="133" t="s">
        <v>146</v>
      </c>
      <c r="D135" s="134"/>
      <c r="E135" s="37">
        <v>6.46</v>
      </c>
      <c r="F135" s="38"/>
      <c r="G135" s="39"/>
      <c r="M135" s="40" t="s">
        <v>22</v>
      </c>
      <c r="O135" s="27"/>
    </row>
    <row r="136" spans="1:104" x14ac:dyDescent="0.2">
      <c r="A136" s="41"/>
      <c r="B136" s="42" t="s">
        <v>16</v>
      </c>
      <c r="C136" s="43" t="str">
        <f>CONCATENATE(B125," ",C125)</f>
        <v xml:space="preserve"> Podlahy z betonové pohledové stěrky</v>
      </c>
      <c r="D136" s="44"/>
      <c r="E136" s="45"/>
      <c r="F136" s="46"/>
      <c r="G136" s="47">
        <f>SUM(G125:G135)</f>
        <v>0</v>
      </c>
      <c r="O136" s="27">
        <v>4</v>
      </c>
      <c r="BA136" s="48">
        <f>SUM(BA125:BA135)</f>
        <v>0</v>
      </c>
      <c r="BB136" s="48">
        <f>SUM(BB125:BB135)</f>
        <v>0</v>
      </c>
      <c r="BC136" s="48">
        <f>SUM(BC125:BC135)</f>
        <v>0</v>
      </c>
      <c r="BD136" s="48">
        <f>SUM(BD125:BD135)</f>
        <v>0</v>
      </c>
      <c r="BE136" s="48">
        <f>SUM(BE125:BE135)</f>
        <v>0</v>
      </c>
    </row>
    <row r="137" spans="1:104" x14ac:dyDescent="0.2">
      <c r="A137" s="20" t="s">
        <v>11</v>
      </c>
      <c r="B137" s="21"/>
      <c r="C137" s="22" t="s">
        <v>148</v>
      </c>
      <c r="D137" s="23"/>
      <c r="E137" s="24"/>
      <c r="F137" s="24"/>
      <c r="G137" s="25"/>
      <c r="H137" s="118"/>
      <c r="I137" s="26"/>
      <c r="O137" s="27">
        <v>1</v>
      </c>
    </row>
    <row r="138" spans="1:104" x14ac:dyDescent="0.2">
      <c r="A138" s="28">
        <v>32</v>
      </c>
      <c r="B138" s="29"/>
      <c r="C138" s="30" t="s">
        <v>149</v>
      </c>
      <c r="D138" s="31" t="s">
        <v>18</v>
      </c>
      <c r="E138" s="32">
        <v>18.3</v>
      </c>
      <c r="F138" s="32"/>
      <c r="G138" s="33">
        <f>E138*F138</f>
        <v>0</v>
      </c>
      <c r="H138" s="116" t="s">
        <v>153</v>
      </c>
      <c r="O138" s="27">
        <v>2</v>
      </c>
      <c r="AA138" s="1">
        <v>1</v>
      </c>
      <c r="AB138" s="1">
        <v>7</v>
      </c>
      <c r="AC138" s="1">
        <v>7</v>
      </c>
      <c r="AZ138" s="1">
        <v>2</v>
      </c>
      <c r="BA138" s="1">
        <f>IF(AZ138=1,G138,0)</f>
        <v>0</v>
      </c>
      <c r="BB138" s="1">
        <f>IF(AZ138=2,G138,0)</f>
        <v>0</v>
      </c>
      <c r="BC138" s="1">
        <f>IF(AZ138=3,G138,0)</f>
        <v>0</v>
      </c>
      <c r="BD138" s="1">
        <f>IF(AZ138=4,G138,0)</f>
        <v>0</v>
      </c>
      <c r="BE138" s="1">
        <f>IF(AZ138=5,G138,0)</f>
        <v>0</v>
      </c>
      <c r="CA138" s="34">
        <v>1</v>
      </c>
      <c r="CB138" s="34">
        <v>7</v>
      </c>
      <c r="CZ138" s="1">
        <v>5.2399999999999999E-3</v>
      </c>
    </row>
    <row r="139" spans="1:104" x14ac:dyDescent="0.2">
      <c r="A139" s="35"/>
      <c r="B139" s="36"/>
      <c r="C139" s="133" t="s">
        <v>154</v>
      </c>
      <c r="D139" s="134"/>
      <c r="E139" s="37"/>
      <c r="F139" s="38"/>
      <c r="G139" s="39"/>
      <c r="M139" s="40" t="s">
        <v>13</v>
      </c>
      <c r="O139" s="27"/>
    </row>
    <row r="140" spans="1:104" x14ac:dyDescent="0.2">
      <c r="A140" s="35"/>
      <c r="B140" s="36"/>
      <c r="C140" s="133" t="s">
        <v>150</v>
      </c>
      <c r="D140" s="134"/>
      <c r="E140" s="37">
        <v>18.3</v>
      </c>
      <c r="F140" s="38"/>
      <c r="G140" s="39"/>
      <c r="H140" s="120"/>
      <c r="M140" s="40" t="s">
        <v>81</v>
      </c>
      <c r="O140" s="27"/>
    </row>
    <row r="141" spans="1:104" x14ac:dyDescent="0.2">
      <c r="A141" s="41"/>
      <c r="B141" s="42" t="s">
        <v>16</v>
      </c>
      <c r="C141" s="43" t="str">
        <f>CONCATENATE(B137," ",C137)</f>
        <v xml:space="preserve"> Povrchová úprava - pohledová bet. Stěrka</v>
      </c>
      <c r="D141" s="44"/>
      <c r="E141" s="45"/>
      <c r="F141" s="46"/>
      <c r="G141" s="47">
        <f>SUM(G137:G140)</f>
        <v>0</v>
      </c>
      <c r="O141" s="27">
        <v>4</v>
      </c>
      <c r="BA141" s="48">
        <f>SUM(BA137:BA140)</f>
        <v>0</v>
      </c>
      <c r="BB141" s="48">
        <f>SUM(BB137:BB140)</f>
        <v>0</v>
      </c>
      <c r="BC141" s="48">
        <f>SUM(BC137:BC140)</f>
        <v>0</v>
      </c>
      <c r="BD141" s="48">
        <f>SUM(BD137:BD140)</f>
        <v>0</v>
      </c>
      <c r="BE141" s="48">
        <f>SUM(BE137:BE140)</f>
        <v>0</v>
      </c>
    </row>
    <row r="142" spans="1:104" x14ac:dyDescent="0.2">
      <c r="A142" s="20" t="s">
        <v>11</v>
      </c>
      <c r="B142" s="21" t="s">
        <v>82</v>
      </c>
      <c r="C142" s="22" t="s">
        <v>83</v>
      </c>
      <c r="D142" s="23"/>
      <c r="E142" s="24"/>
      <c r="F142" s="24"/>
      <c r="G142" s="25"/>
      <c r="H142" s="118"/>
      <c r="I142" s="26"/>
      <c r="O142" s="27">
        <v>1</v>
      </c>
    </row>
    <row r="143" spans="1:104" ht="22.5" x14ac:dyDescent="0.2">
      <c r="A143" s="28">
        <v>33</v>
      </c>
      <c r="B143" s="29"/>
      <c r="C143" s="30" t="s">
        <v>113</v>
      </c>
      <c r="D143" s="31" t="s">
        <v>18</v>
      </c>
      <c r="E143" s="32">
        <f>SUM(E145:E145)</f>
        <v>4.2350000000000003</v>
      </c>
      <c r="F143" s="32">
        <v>0</v>
      </c>
      <c r="G143" s="33">
        <f>E143*F143</f>
        <v>0</v>
      </c>
      <c r="O143" s="27">
        <v>2</v>
      </c>
      <c r="AA143" s="1">
        <v>1</v>
      </c>
      <c r="AB143" s="1">
        <v>7</v>
      </c>
      <c r="AC143" s="1">
        <v>7</v>
      </c>
      <c r="AZ143" s="1">
        <v>2</v>
      </c>
      <c r="BA143" s="1">
        <f>IF(AZ143=1,G143,0)</f>
        <v>0</v>
      </c>
      <c r="BB143" s="1">
        <f>IF(AZ143=2,G143,0)</f>
        <v>0</v>
      </c>
      <c r="BC143" s="1">
        <f>IF(AZ143=3,G143,0)</f>
        <v>0</v>
      </c>
      <c r="BD143" s="1">
        <f>IF(AZ143=4,G143,0)</f>
        <v>0</v>
      </c>
      <c r="BE143" s="1">
        <f>IF(AZ143=5,G143,0)</f>
        <v>0</v>
      </c>
      <c r="CA143" s="34">
        <v>1</v>
      </c>
      <c r="CB143" s="34">
        <v>7</v>
      </c>
      <c r="CZ143" s="1">
        <v>1.7000000000000001E-4</v>
      </c>
    </row>
    <row r="144" spans="1:104" x14ac:dyDescent="0.2">
      <c r="A144" s="35"/>
      <c r="B144" s="36"/>
      <c r="C144" s="133" t="s">
        <v>151</v>
      </c>
      <c r="D144" s="134"/>
      <c r="E144" s="37"/>
      <c r="F144" s="38"/>
      <c r="G144" s="39"/>
      <c r="M144" s="40" t="s">
        <v>84</v>
      </c>
      <c r="O144" s="27"/>
    </row>
    <row r="145" spans="1:104" x14ac:dyDescent="0.2">
      <c r="A145" s="35"/>
      <c r="B145" s="36"/>
      <c r="C145" s="133" t="s">
        <v>152</v>
      </c>
      <c r="D145" s="134"/>
      <c r="E145" s="37">
        <v>4.2350000000000003</v>
      </c>
      <c r="F145" s="38"/>
      <c r="G145" s="39"/>
      <c r="M145" s="40" t="s">
        <v>13</v>
      </c>
      <c r="O145" s="27"/>
    </row>
    <row r="146" spans="1:104" ht="22.5" x14ac:dyDescent="0.2">
      <c r="A146" s="28">
        <v>34</v>
      </c>
      <c r="B146" s="29"/>
      <c r="C146" s="30" t="s">
        <v>85</v>
      </c>
      <c r="D146" s="31" t="s">
        <v>18</v>
      </c>
      <c r="E146" s="32">
        <f>SUM(E147:E149)</f>
        <v>6.46</v>
      </c>
      <c r="F146" s="32"/>
      <c r="G146" s="33">
        <f>E146*F146</f>
        <v>0</v>
      </c>
      <c r="O146" s="27">
        <v>2</v>
      </c>
      <c r="AA146" s="1">
        <v>1</v>
      </c>
      <c r="AB146" s="1">
        <v>0</v>
      </c>
      <c r="AC146" s="1">
        <v>0</v>
      </c>
      <c r="AZ146" s="1">
        <v>2</v>
      </c>
      <c r="BA146" s="1">
        <f>IF(AZ146=1,G146,0)</f>
        <v>0</v>
      </c>
      <c r="BB146" s="1">
        <f>IF(AZ146=2,G146,0)</f>
        <v>0</v>
      </c>
      <c r="BC146" s="1">
        <f>IF(AZ146=3,G146,0)</f>
        <v>0</v>
      </c>
      <c r="BD146" s="1">
        <f>IF(AZ146=4,G146,0)</f>
        <v>0</v>
      </c>
      <c r="BE146" s="1">
        <f>IF(AZ146=5,G146,0)</f>
        <v>0</v>
      </c>
      <c r="CA146" s="34">
        <v>1</v>
      </c>
      <c r="CB146" s="34">
        <v>0</v>
      </c>
      <c r="CZ146" s="1">
        <v>4.8000000000000001E-4</v>
      </c>
    </row>
    <row r="147" spans="1:104" x14ac:dyDescent="0.2">
      <c r="A147" s="35"/>
      <c r="B147" s="36"/>
      <c r="C147" s="133" t="s">
        <v>84</v>
      </c>
      <c r="D147" s="134"/>
      <c r="E147" s="37"/>
      <c r="F147" s="38"/>
      <c r="G147" s="39"/>
      <c r="M147" s="40" t="s">
        <v>84</v>
      </c>
      <c r="O147" s="27"/>
    </row>
    <row r="148" spans="1:104" x14ac:dyDescent="0.2">
      <c r="A148" s="35"/>
      <c r="B148" s="36"/>
      <c r="C148" s="133" t="s">
        <v>154</v>
      </c>
      <c r="D148" s="134"/>
      <c r="E148" s="37"/>
      <c r="F148" s="38"/>
      <c r="G148" s="39"/>
      <c r="M148" s="40" t="s">
        <v>13</v>
      </c>
      <c r="O148" s="27"/>
    </row>
    <row r="149" spans="1:104" x14ac:dyDescent="0.2">
      <c r="A149" s="35"/>
      <c r="B149" s="36"/>
      <c r="C149" s="133" t="s">
        <v>146</v>
      </c>
      <c r="D149" s="134"/>
      <c r="E149" s="37">
        <v>6.46</v>
      </c>
      <c r="F149" s="38"/>
      <c r="G149" s="39"/>
      <c r="M149" s="40" t="s">
        <v>43</v>
      </c>
      <c r="O149" s="27"/>
    </row>
    <row r="150" spans="1:104" x14ac:dyDescent="0.2">
      <c r="A150" s="41"/>
      <c r="B150" s="42" t="s">
        <v>16</v>
      </c>
      <c r="C150" s="43" t="str">
        <f>CONCATENATE(B142," ",C142)</f>
        <v>784 Malby</v>
      </c>
      <c r="D150" s="44"/>
      <c r="E150" s="45"/>
      <c r="F150" s="46"/>
      <c r="G150" s="47">
        <f>SUM(G142:G149)</f>
        <v>0</v>
      </c>
      <c r="O150" s="27">
        <v>4</v>
      </c>
      <c r="BA150" s="48">
        <f>SUM(BA142:BA149)</f>
        <v>0</v>
      </c>
      <c r="BB150" s="48">
        <f>SUM(BB142:BB149)</f>
        <v>0</v>
      </c>
      <c r="BC150" s="48">
        <f>SUM(BC142:BC149)</f>
        <v>0</v>
      </c>
      <c r="BD150" s="48">
        <f>SUM(BD142:BD149)</f>
        <v>0</v>
      </c>
      <c r="BE150" s="48">
        <f>SUM(BE142:BE149)</f>
        <v>0</v>
      </c>
    </row>
    <row r="151" spans="1:104" x14ac:dyDescent="0.2">
      <c r="A151" s="20" t="s">
        <v>11</v>
      </c>
      <c r="B151" s="21"/>
      <c r="C151" s="22" t="s">
        <v>86</v>
      </c>
      <c r="D151" s="23"/>
      <c r="E151" s="24"/>
      <c r="F151" s="24"/>
      <c r="G151" s="25"/>
      <c r="H151" s="118" t="s">
        <v>162</v>
      </c>
      <c r="I151" s="26"/>
      <c r="O151" s="27">
        <v>1</v>
      </c>
    </row>
    <row r="152" spans="1:104" x14ac:dyDescent="0.2">
      <c r="A152" s="28">
        <v>35</v>
      </c>
      <c r="B152" s="29"/>
      <c r="C152" s="30" t="s">
        <v>114</v>
      </c>
      <c r="D152" s="31" t="s">
        <v>68</v>
      </c>
      <c r="E152" s="32">
        <v>1</v>
      </c>
      <c r="F152" s="32">
        <v>0</v>
      </c>
      <c r="G152" s="33">
        <f>E152*F152</f>
        <v>0</v>
      </c>
      <c r="O152" s="27">
        <v>2</v>
      </c>
      <c r="AA152" s="1">
        <v>12</v>
      </c>
      <c r="AB152" s="1">
        <v>0</v>
      </c>
      <c r="AC152" s="1">
        <v>49</v>
      </c>
      <c r="AZ152" s="1">
        <v>4</v>
      </c>
      <c r="BA152" s="1">
        <f>IF(AZ152=1,G152,0)</f>
        <v>0</v>
      </c>
      <c r="BB152" s="1">
        <f>IF(AZ152=2,G152,0)</f>
        <v>0</v>
      </c>
      <c r="BC152" s="1">
        <f>IF(AZ152=3,G152,0)</f>
        <v>0</v>
      </c>
      <c r="BD152" s="1">
        <f>IF(AZ152=4,G152,0)</f>
        <v>0</v>
      </c>
      <c r="BE152" s="1">
        <f>IF(AZ152=5,G152,0)</f>
        <v>0</v>
      </c>
      <c r="CA152" s="34">
        <v>12</v>
      </c>
      <c r="CB152" s="34">
        <v>0</v>
      </c>
      <c r="CZ152" s="1">
        <v>0</v>
      </c>
    </row>
    <row r="153" spans="1:104" x14ac:dyDescent="0.2">
      <c r="A153" s="41"/>
      <c r="B153" s="42" t="s">
        <v>16</v>
      </c>
      <c r="C153" s="43" t="str">
        <f>CONCATENATE(B151," ",C151)</f>
        <v xml:space="preserve"> Elektromontáže </v>
      </c>
      <c r="D153" s="44"/>
      <c r="E153" s="45"/>
      <c r="F153" s="46"/>
      <c r="G153" s="47">
        <f>SUM(G151:G152)</f>
        <v>0</v>
      </c>
      <c r="O153" s="27">
        <v>4</v>
      </c>
      <c r="BA153" s="48">
        <f>SUM(BA151:BA152)</f>
        <v>0</v>
      </c>
      <c r="BB153" s="48">
        <f>SUM(BB151:BB152)</f>
        <v>0</v>
      </c>
      <c r="BC153" s="48">
        <f>SUM(BC151:BC152)</f>
        <v>0</v>
      </c>
      <c r="BD153" s="48">
        <f>SUM(BD151:BD152)</f>
        <v>0</v>
      </c>
      <c r="BE153" s="48">
        <f>SUM(BE151:BE152)</f>
        <v>0</v>
      </c>
    </row>
    <row r="154" spans="1:104" x14ac:dyDescent="0.2">
      <c r="A154" s="20" t="s">
        <v>11</v>
      </c>
      <c r="B154" s="21"/>
      <c r="C154" s="22" t="s">
        <v>87</v>
      </c>
      <c r="D154" s="23"/>
      <c r="E154" s="24"/>
      <c r="F154" s="24"/>
      <c r="G154" s="25"/>
      <c r="H154" s="118"/>
      <c r="I154" s="26"/>
      <c r="O154" s="27">
        <v>1</v>
      </c>
    </row>
    <row r="155" spans="1:104" x14ac:dyDescent="0.2">
      <c r="A155" s="28">
        <v>36</v>
      </c>
      <c r="B155" s="29"/>
      <c r="C155" s="30" t="s">
        <v>115</v>
      </c>
      <c r="D155" s="31" t="s">
        <v>68</v>
      </c>
      <c r="E155" s="32">
        <v>1</v>
      </c>
      <c r="F155" s="32"/>
      <c r="G155" s="33">
        <f>E155*F155</f>
        <v>0</v>
      </c>
      <c r="O155" s="27">
        <v>2</v>
      </c>
      <c r="AA155" s="1">
        <v>12</v>
      </c>
      <c r="AB155" s="1">
        <v>0</v>
      </c>
      <c r="AC155" s="1">
        <v>50</v>
      </c>
      <c r="AZ155" s="1">
        <v>4</v>
      </c>
      <c r="BA155" s="1">
        <f>IF(AZ155=1,G155,0)</f>
        <v>0</v>
      </c>
      <c r="BB155" s="1">
        <f>IF(AZ155=2,G155,0)</f>
        <v>0</v>
      </c>
      <c r="BC155" s="1">
        <f>IF(AZ155=3,G155,0)</f>
        <v>0</v>
      </c>
      <c r="BD155" s="1">
        <f>IF(AZ155=4,G155,0)</f>
        <v>0</v>
      </c>
      <c r="BE155" s="1">
        <f>IF(AZ155=5,G155,0)</f>
        <v>0</v>
      </c>
      <c r="CA155" s="34">
        <v>12</v>
      </c>
      <c r="CB155" s="34">
        <v>0</v>
      </c>
      <c r="CZ155" s="1">
        <v>0</v>
      </c>
    </row>
    <row r="156" spans="1:104" ht="22.5" x14ac:dyDescent="0.2">
      <c r="A156" s="28"/>
      <c r="B156" s="29"/>
      <c r="C156" s="151" t="s">
        <v>182</v>
      </c>
      <c r="D156" s="152"/>
      <c r="E156" s="153"/>
      <c r="F156" s="157"/>
      <c r="G156" s="158"/>
      <c r="O156" s="27"/>
      <c r="CA156" s="34"/>
      <c r="CB156" s="34"/>
    </row>
    <row r="157" spans="1:104" x14ac:dyDescent="0.2">
      <c r="A157" s="41"/>
      <c r="B157" s="42" t="s">
        <v>16</v>
      </c>
      <c r="C157" s="155" t="str">
        <f>CONCATENATE(B154," ",C154)</f>
        <v xml:space="preserve"> Montáže vzduchotechnických zařízení</v>
      </c>
      <c r="D157" s="44"/>
      <c r="E157" s="45"/>
      <c r="F157" s="46"/>
      <c r="G157" s="47">
        <f>SUM(G154:G155)</f>
        <v>0</v>
      </c>
      <c r="O157" s="27">
        <v>4</v>
      </c>
      <c r="BA157" s="48">
        <f>SUM(BA154:BA155)</f>
        <v>0</v>
      </c>
      <c r="BB157" s="48">
        <f>SUM(BB154:BB155)</f>
        <v>0</v>
      </c>
      <c r="BC157" s="48">
        <f>SUM(BC154:BC155)</f>
        <v>0</v>
      </c>
      <c r="BD157" s="48">
        <f>SUM(BD154:BD155)</f>
        <v>0</v>
      </c>
      <c r="BE157" s="48">
        <f>SUM(BE154:BE155)</f>
        <v>0</v>
      </c>
    </row>
    <row r="158" spans="1:104" x14ac:dyDescent="0.2">
      <c r="A158" s="20" t="s">
        <v>11</v>
      </c>
      <c r="B158" s="154"/>
      <c r="C158" s="22" t="s">
        <v>164</v>
      </c>
      <c r="D158" s="23"/>
      <c r="E158" s="24"/>
      <c r="F158" s="24"/>
      <c r="G158" s="25"/>
      <c r="H158" s="118"/>
      <c r="I158" s="26"/>
      <c r="O158" s="27">
        <v>1</v>
      </c>
    </row>
    <row r="159" spans="1:104" x14ac:dyDescent="0.2">
      <c r="A159" s="162">
        <v>37</v>
      </c>
      <c r="B159" s="163"/>
      <c r="C159" s="164" t="s">
        <v>165</v>
      </c>
      <c r="D159" s="159"/>
      <c r="E159" s="160"/>
      <c r="F159" s="160"/>
      <c r="G159" s="161"/>
      <c r="H159" s="118"/>
      <c r="I159" s="26"/>
      <c r="O159" s="27"/>
    </row>
    <row r="160" spans="1:104" x14ac:dyDescent="0.2">
      <c r="A160" s="41"/>
      <c r="B160" s="42" t="s">
        <v>16</v>
      </c>
      <c r="C160" s="156" t="str">
        <f>CONCATENATE(B158," ",C158)</f>
        <v xml:space="preserve"> Montáže ostatních zařízení</v>
      </c>
      <c r="D160" s="44"/>
      <c r="E160" s="45"/>
      <c r="F160" s="46"/>
      <c r="G160" s="47">
        <f>SUM(G158:G158)</f>
        <v>0</v>
      </c>
      <c r="O160" s="27">
        <v>4</v>
      </c>
      <c r="BA160" s="48">
        <f>SUM(BA158:BA158)</f>
        <v>0</v>
      </c>
      <c r="BB160" s="48">
        <f>SUM(BB158:BB158)</f>
        <v>0</v>
      </c>
      <c r="BC160" s="48">
        <f>SUM(BC158:BC158)</f>
        <v>0</v>
      </c>
      <c r="BD160" s="48">
        <f>SUM(BD158:BD158)</f>
        <v>0</v>
      </c>
      <c r="BE160" s="48">
        <f>SUM(BE158:BE158)</f>
        <v>0</v>
      </c>
    </row>
    <row r="161" spans="5:5" x14ac:dyDescent="0.2">
      <c r="E161" s="1"/>
    </row>
    <row r="162" spans="5:5" x14ac:dyDescent="0.2">
      <c r="E162" s="1"/>
    </row>
    <row r="163" spans="5:5" x14ac:dyDescent="0.2">
      <c r="E163" s="1"/>
    </row>
    <row r="164" spans="5:5" x14ac:dyDescent="0.2">
      <c r="E164" s="1"/>
    </row>
    <row r="165" spans="5:5" x14ac:dyDescent="0.2">
      <c r="E165" s="1"/>
    </row>
    <row r="166" spans="5:5" x14ac:dyDescent="0.2">
      <c r="E166" s="1"/>
    </row>
    <row r="167" spans="5:5" x14ac:dyDescent="0.2">
      <c r="E167" s="1"/>
    </row>
    <row r="168" spans="5:5" x14ac:dyDescent="0.2">
      <c r="E168" s="1"/>
    </row>
    <row r="169" spans="5:5" x14ac:dyDescent="0.2">
      <c r="E169" s="1"/>
    </row>
    <row r="170" spans="5:5" x14ac:dyDescent="0.2">
      <c r="E170" s="1"/>
    </row>
    <row r="171" spans="5:5" x14ac:dyDescent="0.2">
      <c r="E171" s="1"/>
    </row>
    <row r="172" spans="5:5" x14ac:dyDescent="0.2">
      <c r="E172" s="1"/>
    </row>
    <row r="173" spans="5:5" x14ac:dyDescent="0.2">
      <c r="E173" s="1"/>
    </row>
    <row r="174" spans="5:5" x14ac:dyDescent="0.2">
      <c r="E174" s="1"/>
    </row>
    <row r="175" spans="5:5" x14ac:dyDescent="0.2">
      <c r="E175" s="1"/>
    </row>
    <row r="176" spans="5:5" x14ac:dyDescent="0.2">
      <c r="E176" s="1"/>
    </row>
    <row r="177" spans="1:7" x14ac:dyDescent="0.2">
      <c r="E177" s="1"/>
    </row>
    <row r="178" spans="1:7" x14ac:dyDescent="0.2">
      <c r="E178" s="1"/>
    </row>
    <row r="179" spans="1:7" x14ac:dyDescent="0.2">
      <c r="E179" s="1"/>
    </row>
    <row r="180" spans="1:7" x14ac:dyDescent="0.2">
      <c r="E180" s="1"/>
    </row>
    <row r="181" spans="1:7" x14ac:dyDescent="0.2">
      <c r="E181" s="1"/>
    </row>
    <row r="182" spans="1:7" x14ac:dyDescent="0.2">
      <c r="E182" s="1"/>
    </row>
    <row r="183" spans="1:7" x14ac:dyDescent="0.2">
      <c r="E183" s="1"/>
    </row>
    <row r="184" spans="1:7" x14ac:dyDescent="0.2">
      <c r="A184" s="49"/>
      <c r="B184" s="49"/>
      <c r="C184" s="49"/>
      <c r="D184" s="49"/>
      <c r="E184" s="49"/>
      <c r="F184" s="49"/>
      <c r="G184" s="49"/>
    </row>
    <row r="185" spans="1:7" x14ac:dyDescent="0.2">
      <c r="A185" s="49"/>
      <c r="B185" s="49"/>
      <c r="C185" s="49"/>
      <c r="D185" s="49"/>
      <c r="E185" s="49"/>
      <c r="F185" s="49"/>
      <c r="G185" s="49"/>
    </row>
    <row r="186" spans="1:7" x14ac:dyDescent="0.2">
      <c r="A186" s="49"/>
      <c r="B186" s="49"/>
      <c r="C186" s="49"/>
      <c r="D186" s="49"/>
      <c r="E186" s="49"/>
      <c r="F186" s="49"/>
      <c r="G186" s="49"/>
    </row>
    <row r="187" spans="1:7" x14ac:dyDescent="0.2">
      <c r="A187" s="49"/>
      <c r="B187" s="49"/>
      <c r="C187" s="49"/>
      <c r="D187" s="49"/>
      <c r="E187" s="49"/>
      <c r="F187" s="49"/>
      <c r="G187" s="49"/>
    </row>
    <row r="188" spans="1:7" x14ac:dyDescent="0.2">
      <c r="E188" s="1"/>
    </row>
    <row r="189" spans="1:7" x14ac:dyDescent="0.2">
      <c r="E189" s="1"/>
    </row>
    <row r="190" spans="1:7" x14ac:dyDescent="0.2">
      <c r="E190" s="1"/>
    </row>
    <row r="191" spans="1:7" x14ac:dyDescent="0.2">
      <c r="E191" s="1"/>
    </row>
    <row r="192" spans="1:7" x14ac:dyDescent="0.2">
      <c r="E192" s="1"/>
    </row>
    <row r="193" spans="5:5" x14ac:dyDescent="0.2">
      <c r="E193" s="1"/>
    </row>
    <row r="194" spans="5:5" x14ac:dyDescent="0.2">
      <c r="E194" s="1"/>
    </row>
    <row r="195" spans="5:5" x14ac:dyDescent="0.2">
      <c r="E195" s="1"/>
    </row>
    <row r="196" spans="5:5" x14ac:dyDescent="0.2">
      <c r="E196" s="1"/>
    </row>
    <row r="197" spans="5:5" x14ac:dyDescent="0.2">
      <c r="E197" s="1"/>
    </row>
    <row r="198" spans="5:5" x14ac:dyDescent="0.2">
      <c r="E198" s="1"/>
    </row>
    <row r="199" spans="5:5" x14ac:dyDescent="0.2">
      <c r="E199" s="1"/>
    </row>
    <row r="200" spans="5:5" x14ac:dyDescent="0.2">
      <c r="E200" s="1"/>
    </row>
    <row r="201" spans="5:5" x14ac:dyDescent="0.2">
      <c r="E201" s="1"/>
    </row>
    <row r="202" spans="5:5" x14ac:dyDescent="0.2">
      <c r="E202" s="1"/>
    </row>
    <row r="203" spans="5:5" x14ac:dyDescent="0.2">
      <c r="E203" s="1"/>
    </row>
    <row r="204" spans="5:5" x14ac:dyDescent="0.2">
      <c r="E204" s="1"/>
    </row>
    <row r="205" spans="5:5" x14ac:dyDescent="0.2">
      <c r="E205" s="1"/>
    </row>
    <row r="206" spans="5:5" x14ac:dyDescent="0.2">
      <c r="E206" s="1"/>
    </row>
    <row r="207" spans="5:5" x14ac:dyDescent="0.2">
      <c r="E207" s="1"/>
    </row>
    <row r="208" spans="5:5" x14ac:dyDescent="0.2">
      <c r="E208" s="1"/>
    </row>
    <row r="209" spans="1:7" x14ac:dyDescent="0.2">
      <c r="E209" s="1"/>
    </row>
    <row r="210" spans="1:7" x14ac:dyDescent="0.2">
      <c r="E210" s="1"/>
    </row>
    <row r="211" spans="1:7" x14ac:dyDescent="0.2">
      <c r="E211" s="1"/>
    </row>
    <row r="212" spans="1:7" x14ac:dyDescent="0.2">
      <c r="E212" s="1"/>
    </row>
    <row r="213" spans="1:7" x14ac:dyDescent="0.2">
      <c r="E213" s="1"/>
    </row>
    <row r="214" spans="1:7" x14ac:dyDescent="0.2">
      <c r="E214" s="1"/>
    </row>
    <row r="215" spans="1:7" x14ac:dyDescent="0.2">
      <c r="E215" s="1"/>
    </row>
    <row r="216" spans="1:7" x14ac:dyDescent="0.2">
      <c r="E216" s="1"/>
    </row>
    <row r="217" spans="1:7" x14ac:dyDescent="0.2">
      <c r="E217" s="1"/>
    </row>
    <row r="218" spans="1:7" x14ac:dyDescent="0.2">
      <c r="E218" s="1"/>
    </row>
    <row r="219" spans="1:7" x14ac:dyDescent="0.2">
      <c r="A219" s="50"/>
      <c r="B219" s="50"/>
    </row>
    <row r="220" spans="1:7" x14ac:dyDescent="0.2">
      <c r="A220" s="49"/>
      <c r="B220" s="49"/>
      <c r="C220" s="52"/>
      <c r="D220" s="52"/>
      <c r="E220" s="53"/>
      <c r="F220" s="52"/>
      <c r="G220" s="54"/>
    </row>
    <row r="221" spans="1:7" x14ac:dyDescent="0.2">
      <c r="A221" s="55"/>
      <c r="B221" s="55"/>
      <c r="C221" s="49"/>
      <c r="D221" s="49"/>
      <c r="E221" s="56"/>
      <c r="F221" s="49"/>
      <c r="G221" s="49"/>
    </row>
    <row r="222" spans="1:7" x14ac:dyDescent="0.2">
      <c r="A222" s="49"/>
      <c r="B222" s="49"/>
      <c r="C222" s="49"/>
      <c r="D222" s="49"/>
      <c r="E222" s="56"/>
      <c r="F222" s="49"/>
      <c r="G222" s="49"/>
    </row>
    <row r="223" spans="1:7" x14ac:dyDescent="0.2">
      <c r="A223" s="49"/>
      <c r="B223" s="49"/>
      <c r="C223" s="49"/>
      <c r="D223" s="49"/>
      <c r="E223" s="56"/>
      <c r="F223" s="49"/>
      <c r="G223" s="49"/>
    </row>
    <row r="224" spans="1:7" x14ac:dyDescent="0.2">
      <c r="A224" s="49"/>
      <c r="B224" s="49"/>
      <c r="C224" s="49"/>
      <c r="D224" s="49"/>
      <c r="E224" s="56"/>
      <c r="F224" s="49"/>
      <c r="G224" s="49"/>
    </row>
    <row r="225" spans="1:7" x14ac:dyDescent="0.2">
      <c r="A225" s="49"/>
      <c r="B225" s="49"/>
      <c r="C225" s="49"/>
      <c r="D225" s="49"/>
      <c r="E225" s="56"/>
      <c r="F225" s="49"/>
      <c r="G225" s="49"/>
    </row>
    <row r="226" spans="1:7" x14ac:dyDescent="0.2">
      <c r="A226" s="49"/>
      <c r="B226" s="49"/>
      <c r="C226" s="49"/>
      <c r="D226" s="49"/>
      <c r="E226" s="56"/>
      <c r="F226" s="49"/>
      <c r="G226" s="49"/>
    </row>
    <row r="227" spans="1:7" x14ac:dyDescent="0.2">
      <c r="A227" s="49"/>
      <c r="B227" s="49"/>
      <c r="C227" s="49"/>
      <c r="D227" s="49"/>
      <c r="E227" s="56"/>
      <c r="F227" s="49"/>
      <c r="G227" s="49"/>
    </row>
    <row r="228" spans="1:7" x14ac:dyDescent="0.2">
      <c r="A228" s="49"/>
      <c r="B228" s="49"/>
      <c r="C228" s="49"/>
      <c r="D228" s="49"/>
      <c r="E228" s="56"/>
      <c r="F228" s="49"/>
      <c r="G228" s="49"/>
    </row>
    <row r="229" spans="1:7" x14ac:dyDescent="0.2">
      <c r="A229" s="49"/>
      <c r="B229" s="49"/>
      <c r="C229" s="49"/>
      <c r="D229" s="49"/>
      <c r="E229" s="56"/>
      <c r="F229" s="49"/>
      <c r="G229" s="49"/>
    </row>
    <row r="230" spans="1:7" x14ac:dyDescent="0.2">
      <c r="A230" s="49"/>
      <c r="B230" s="49"/>
      <c r="C230" s="49"/>
      <c r="D230" s="49"/>
      <c r="E230" s="56"/>
      <c r="F230" s="49"/>
      <c r="G230" s="49"/>
    </row>
    <row r="231" spans="1:7" x14ac:dyDescent="0.2">
      <c r="A231" s="49"/>
      <c r="B231" s="49"/>
      <c r="C231" s="49"/>
      <c r="D231" s="49"/>
      <c r="E231" s="56"/>
      <c r="F231" s="49"/>
      <c r="G231" s="49"/>
    </row>
    <row r="232" spans="1:7" x14ac:dyDescent="0.2">
      <c r="A232" s="49"/>
      <c r="B232" s="49"/>
      <c r="C232" s="49"/>
      <c r="D232" s="49"/>
      <c r="E232" s="56"/>
      <c r="F232" s="49"/>
      <c r="G232" s="49"/>
    </row>
    <row r="233" spans="1:7" x14ac:dyDescent="0.2">
      <c r="A233" s="49"/>
      <c r="B233" s="49"/>
      <c r="C233" s="49"/>
      <c r="D233" s="49"/>
      <c r="E233" s="56"/>
      <c r="F233" s="49"/>
      <c r="G233" s="49"/>
    </row>
  </sheetData>
  <mergeCells count="53">
    <mergeCell ref="A1:G1"/>
    <mergeCell ref="A3:B3"/>
    <mergeCell ref="A4:B4"/>
    <mergeCell ref="E4:G4"/>
    <mergeCell ref="C10:D10"/>
    <mergeCell ref="C11:D11"/>
    <mergeCell ref="C17:D17"/>
    <mergeCell ref="C18:D18"/>
    <mergeCell ref="C23:D23"/>
    <mergeCell ref="C24:D24"/>
    <mergeCell ref="C25:D25"/>
    <mergeCell ref="C26:D26"/>
    <mergeCell ref="C30:D30"/>
    <mergeCell ref="C31:D31"/>
    <mergeCell ref="C29:D29"/>
    <mergeCell ref="C44:D44"/>
    <mergeCell ref="C35:D35"/>
    <mergeCell ref="C36:D36"/>
    <mergeCell ref="C48:D48"/>
    <mergeCell ref="C49:D49"/>
    <mergeCell ref="C45:D45"/>
    <mergeCell ref="C51:D51"/>
    <mergeCell ref="C52:D52"/>
    <mergeCell ref="C53:D53"/>
    <mergeCell ref="C58:D58"/>
    <mergeCell ref="C59:D59"/>
    <mergeCell ref="C60:D60"/>
    <mergeCell ref="C67:D67"/>
    <mergeCell ref="C68:D68"/>
    <mergeCell ref="C69:D69"/>
    <mergeCell ref="C127:D127"/>
    <mergeCell ref="C139:D139"/>
    <mergeCell ref="C134:D134"/>
    <mergeCell ref="C99:D99"/>
    <mergeCell ref="C100:D100"/>
    <mergeCell ref="C74:D74"/>
    <mergeCell ref="C75:D75"/>
    <mergeCell ref="C82:D82"/>
    <mergeCell ref="C98:D98"/>
    <mergeCell ref="C122:D122"/>
    <mergeCell ref="C123:D123"/>
    <mergeCell ref="C128:D128"/>
    <mergeCell ref="C111:D111"/>
    <mergeCell ref="C112:D112"/>
    <mergeCell ref="C130:D130"/>
    <mergeCell ref="C131:D131"/>
    <mergeCell ref="C135:D135"/>
    <mergeCell ref="C144:D144"/>
    <mergeCell ref="C148:D148"/>
    <mergeCell ref="C140:D140"/>
    <mergeCell ref="C145:D145"/>
    <mergeCell ref="C147:D147"/>
    <mergeCell ref="C149:D14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KRYCÍ LIST</vt:lpstr>
      <vt:lpstr>REKAPITULACE</vt:lpstr>
      <vt:lpstr>POLOŽKY</vt:lpstr>
      <vt:lpstr>Dodavka</vt:lpstr>
      <vt:lpstr>HSV</vt:lpstr>
      <vt:lpstr>Mont</vt:lpstr>
      <vt:lpstr>MONT2</vt:lpstr>
      <vt:lpstr>PSV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Tereza Pecárová</cp:lastModifiedBy>
  <cp:lastPrinted>2015-07-10T08:13:40Z</cp:lastPrinted>
  <dcterms:created xsi:type="dcterms:W3CDTF">2015-07-09T09:35:17Z</dcterms:created>
  <dcterms:modified xsi:type="dcterms:W3CDTF">2017-04-03T12:54:55Z</dcterms:modified>
</cp:coreProperties>
</file>